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bookViews>
  <sheets>
    <sheet name="Table 1" sheetId="1" r:id="rId1"/>
  </sheets>
  <definedNames>
    <definedName name="_xlnm._FilterDatabase" localSheetId="0" hidden="1">'Table 1'!$A$1:$M$35</definedName>
    <definedName name="_xlnm.Print_Titles" localSheetId="0">'Table 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<sst xmlns="http://schemas.openxmlformats.org/spreadsheetml/2006/main" count="49" uniqueCount="48">
  <si>
    <r>
      <rPr>
        <sz val="14"/>
        <rFont val="宋体"/>
        <charset val="204"/>
      </rPr>
      <t xml:space="preserve">
</t>
    </r>
    <r>
      <rPr>
        <sz val="18"/>
        <rFont val="方正小标宋简体"/>
        <charset val="204"/>
      </rPr>
      <t>北塔区</t>
    </r>
    <r>
      <rPr>
        <sz val="18"/>
        <rFont val="Times New Roman"/>
        <charset val="204"/>
      </rPr>
      <t>2023</t>
    </r>
    <r>
      <rPr>
        <sz val="18"/>
        <rFont val="方正小标宋简体"/>
        <charset val="204"/>
      </rPr>
      <t>年度巩固拓展脱贫攻坚成果和乡村振兴项目库拟入库项目申报分类汇总表</t>
    </r>
    <r>
      <rPr>
        <sz val="18"/>
        <rFont val="宋体"/>
        <charset val="204"/>
      </rPr>
      <t xml:space="preserve"> </t>
    </r>
    <r>
      <rPr>
        <sz val="18"/>
        <rFont val="方正小标宋简体"/>
        <charset val="204"/>
      </rPr>
      <t xml:space="preserve">（调整后）
</t>
    </r>
    <r>
      <rPr>
        <sz val="12"/>
        <rFont val="宋体"/>
        <charset val="204"/>
      </rPr>
      <t>单位（盖章）：                                                                           单位：万元、个、人</t>
    </r>
  </si>
  <si>
    <r>
      <rPr>
        <sz val="10.5"/>
        <rFont val="宋体"/>
        <charset val="134"/>
      </rPr>
      <t>序号</t>
    </r>
  </si>
  <si>
    <r>
      <rPr>
        <sz val="10.5"/>
        <rFont val="宋体"/>
        <charset val="134"/>
      </rPr>
      <t>项目类型</t>
    </r>
  </si>
  <si>
    <r>
      <rPr>
        <sz val="10.5"/>
        <rFont val="宋体"/>
        <charset val="134"/>
      </rPr>
      <t>项目个数</t>
    </r>
  </si>
  <si>
    <r>
      <rPr>
        <sz val="10.5"/>
        <rFont val="宋体"/>
        <charset val="134"/>
      </rPr>
      <t>资金规模和筹资方式</t>
    </r>
  </si>
  <si>
    <r>
      <rPr>
        <sz val="10.5"/>
        <rFont val="宋体"/>
        <charset val="134"/>
      </rPr>
      <t>受益对象</t>
    </r>
  </si>
  <si>
    <r>
      <rPr>
        <sz val="10.5"/>
        <rFont val="宋体"/>
        <charset val="134"/>
      </rPr>
      <t>备注</t>
    </r>
  </si>
  <si>
    <r>
      <rPr>
        <sz val="10.5"/>
        <rFont val="宋体"/>
        <charset val="134"/>
      </rPr>
      <t>项目预算总投资</t>
    </r>
  </si>
  <si>
    <r>
      <rPr>
        <sz val="10.5"/>
        <rFont val="宋体"/>
        <charset val="134"/>
      </rPr>
      <t>其中</t>
    </r>
  </si>
  <si>
    <r>
      <rPr>
        <sz val="10.5"/>
        <rFont val="宋体"/>
        <charset val="134"/>
      </rPr>
      <t xml:space="preserve">受益村
</t>
    </r>
    <r>
      <rPr>
        <sz val="10.5"/>
        <rFont val="宋体"/>
        <charset val="134"/>
      </rPr>
      <t>（个）</t>
    </r>
  </si>
  <si>
    <r>
      <rPr>
        <sz val="10.5"/>
        <rFont val="宋体"/>
        <charset val="134"/>
      </rPr>
      <t>受益户 数（户）</t>
    </r>
  </si>
  <si>
    <r>
      <rPr>
        <sz val="10.5"/>
        <rFont val="宋体"/>
        <charset val="134"/>
      </rPr>
      <t xml:space="preserve">受益人口数
</t>
    </r>
    <r>
      <rPr>
        <sz val="10.5"/>
        <rFont val="宋体"/>
        <charset val="134"/>
      </rPr>
      <t>（人）</t>
    </r>
  </si>
  <si>
    <r>
      <rPr>
        <sz val="10.5"/>
        <rFont val="宋体"/>
        <charset val="134"/>
      </rPr>
      <t>财政资金</t>
    </r>
  </si>
  <si>
    <r>
      <rPr>
        <sz val="10.5"/>
        <rFont val="宋体"/>
        <charset val="134"/>
      </rPr>
      <t>其他资金</t>
    </r>
  </si>
  <si>
    <r>
      <rPr>
        <sz val="10.5"/>
        <rFont val="宋体"/>
        <charset val="134"/>
      </rPr>
      <t xml:space="preserve">受益脱贫村数
</t>
    </r>
    <r>
      <rPr>
        <sz val="10.5"/>
        <rFont val="宋体"/>
        <charset val="134"/>
      </rPr>
      <t>（个）</t>
    </r>
  </si>
  <si>
    <r>
      <rPr>
        <sz val="10.5"/>
        <rFont val="宋体"/>
        <charset val="134"/>
      </rPr>
      <t>受益脱贫户数及防止返贫监测对象户数（户）</t>
    </r>
  </si>
  <si>
    <r>
      <rPr>
        <sz val="10.5"/>
        <rFont val="宋体"/>
        <charset val="134"/>
      </rPr>
      <t>受益脱贫人口数及防止返贫监测对象人口数（人）</t>
    </r>
  </si>
  <si>
    <r>
      <rPr>
        <b/>
        <sz val="10.5"/>
        <rFont val="Microsoft JhengHei"/>
        <charset val="134"/>
      </rPr>
      <t>总    计</t>
    </r>
  </si>
  <si>
    <r>
      <rPr>
        <b/>
        <sz val="10.5"/>
        <rFont val="Microsoft JhengHei"/>
        <charset val="134"/>
      </rPr>
      <t>一、产业发展</t>
    </r>
  </si>
  <si>
    <r>
      <rPr>
        <sz val="10.5"/>
        <rFont val="Times New Roman"/>
        <charset val="134"/>
      </rPr>
      <t>1.</t>
    </r>
    <r>
      <rPr>
        <sz val="10.5"/>
        <rFont val="宋体"/>
        <charset val="134"/>
      </rPr>
      <t>生产项目</t>
    </r>
  </si>
  <si>
    <r>
      <rPr>
        <sz val="10.5"/>
        <rFont val="Times New Roman"/>
        <charset val="134"/>
      </rPr>
      <t>2.</t>
    </r>
    <r>
      <rPr>
        <sz val="10.5"/>
        <rFont val="宋体"/>
        <charset val="134"/>
      </rPr>
      <t>加工流通项目</t>
    </r>
  </si>
  <si>
    <r>
      <rPr>
        <sz val="10.5"/>
        <rFont val="Times New Roman"/>
        <charset val="134"/>
      </rPr>
      <t>3.</t>
    </r>
    <r>
      <rPr>
        <sz val="10.5"/>
        <rFont val="宋体"/>
        <charset val="134"/>
      </rPr>
      <t>配套设施项目</t>
    </r>
  </si>
  <si>
    <r>
      <rPr>
        <sz val="10.5"/>
        <rFont val="Times New Roman"/>
        <charset val="134"/>
      </rPr>
      <t>4.</t>
    </r>
    <r>
      <rPr>
        <sz val="10.5"/>
        <rFont val="宋体"/>
        <charset val="134"/>
      </rPr>
      <t>产业服务支撑项目</t>
    </r>
  </si>
  <si>
    <r>
      <rPr>
        <sz val="10.5"/>
        <rFont val="Times New Roman"/>
        <charset val="134"/>
      </rPr>
      <t>5.</t>
    </r>
    <r>
      <rPr>
        <sz val="10.5"/>
        <rFont val="宋体"/>
        <charset val="134"/>
      </rPr>
      <t>金融保险配套项目</t>
    </r>
  </si>
  <si>
    <r>
      <rPr>
        <b/>
        <sz val="10.5"/>
        <rFont val="Microsoft JhengHei"/>
        <charset val="134"/>
      </rPr>
      <t>二、就业项目</t>
    </r>
  </si>
  <si>
    <r>
      <rPr>
        <sz val="10.5"/>
        <rFont val="Times New Roman"/>
        <charset val="134"/>
      </rPr>
      <t>1.</t>
    </r>
    <r>
      <rPr>
        <sz val="10.5"/>
        <rFont val="宋体"/>
        <charset val="134"/>
      </rPr>
      <t>务工补助</t>
    </r>
  </si>
  <si>
    <r>
      <rPr>
        <sz val="10.5"/>
        <rFont val="Times New Roman"/>
        <charset val="134"/>
      </rPr>
      <t>2.</t>
    </r>
    <r>
      <rPr>
        <sz val="10.5"/>
        <rFont val="宋体"/>
        <charset val="134"/>
      </rPr>
      <t>就业培训</t>
    </r>
  </si>
  <si>
    <r>
      <rPr>
        <sz val="10.5"/>
        <rFont val="Times New Roman"/>
        <charset val="134"/>
      </rPr>
      <t>3.</t>
    </r>
    <r>
      <rPr>
        <sz val="10.5"/>
        <rFont val="宋体"/>
        <charset val="134"/>
      </rPr>
      <t>创业</t>
    </r>
  </si>
  <si>
    <r>
      <rPr>
        <sz val="10.5"/>
        <rFont val="Times New Roman"/>
        <charset val="134"/>
      </rPr>
      <t>4.</t>
    </r>
    <r>
      <rPr>
        <sz val="10.5"/>
        <rFont val="宋体"/>
        <charset val="134"/>
      </rPr>
      <t>乡村工匠</t>
    </r>
  </si>
  <si>
    <r>
      <rPr>
        <sz val="10.5"/>
        <rFont val="Times New Roman"/>
        <charset val="134"/>
      </rPr>
      <t>5.</t>
    </r>
    <r>
      <rPr>
        <sz val="10.5"/>
        <rFont val="宋体"/>
        <charset val="134"/>
      </rPr>
      <t>公益性岗位</t>
    </r>
  </si>
  <si>
    <r>
      <rPr>
        <b/>
        <sz val="10.5"/>
        <rFont val="Microsoft JhengHei"/>
        <charset val="134"/>
      </rPr>
      <t>三、乡村建设行动</t>
    </r>
  </si>
  <si>
    <r>
      <rPr>
        <sz val="10.5"/>
        <rFont val="Times New Roman"/>
        <charset val="134"/>
      </rPr>
      <t>1.</t>
    </r>
    <r>
      <rPr>
        <sz val="10.5"/>
        <rFont val="宋体"/>
        <charset val="134"/>
      </rPr>
      <t>农村基础设施</t>
    </r>
  </si>
  <si>
    <r>
      <rPr>
        <sz val="10.5"/>
        <rFont val="Times New Roman"/>
        <charset val="134"/>
      </rPr>
      <t>2.</t>
    </r>
    <r>
      <rPr>
        <sz val="10.5"/>
        <rFont val="宋体"/>
        <charset val="134"/>
      </rPr>
      <t>人居环境整治</t>
    </r>
  </si>
  <si>
    <r>
      <rPr>
        <sz val="10.5"/>
        <rFont val="Times New Roman"/>
        <charset val="134"/>
      </rPr>
      <t>3.</t>
    </r>
    <r>
      <rPr>
        <sz val="10.5"/>
        <rFont val="宋体"/>
        <charset val="134"/>
      </rPr>
      <t>农村公共服务</t>
    </r>
  </si>
  <si>
    <r>
      <rPr>
        <b/>
        <sz val="10.5"/>
        <rFont val="Microsoft JhengHei"/>
        <charset val="134"/>
      </rPr>
      <t>四、易地搬迁后扶</t>
    </r>
  </si>
  <si>
    <r>
      <rPr>
        <b/>
        <sz val="10.5"/>
        <rFont val="Microsoft JhengHei"/>
        <charset val="134"/>
      </rPr>
      <t>五、巩固三保障成果</t>
    </r>
  </si>
  <si>
    <r>
      <rPr>
        <sz val="10.5"/>
        <rFont val="Times New Roman"/>
        <charset val="134"/>
      </rPr>
      <t>1.</t>
    </r>
    <r>
      <rPr>
        <sz val="10.5"/>
        <rFont val="宋体"/>
        <charset val="134"/>
      </rPr>
      <t>住房</t>
    </r>
  </si>
  <si>
    <r>
      <rPr>
        <sz val="10.5"/>
        <rFont val="Times New Roman"/>
        <charset val="134"/>
      </rPr>
      <t>2.</t>
    </r>
    <r>
      <rPr>
        <sz val="10.5"/>
        <rFont val="宋体"/>
        <charset val="134"/>
      </rPr>
      <t>教育</t>
    </r>
  </si>
  <si>
    <r>
      <rPr>
        <sz val="10.5"/>
        <rFont val="Times New Roman"/>
        <charset val="134"/>
      </rPr>
      <t>3.</t>
    </r>
    <r>
      <rPr>
        <sz val="10.5"/>
        <rFont val="宋体"/>
        <charset val="134"/>
      </rPr>
      <t>健康</t>
    </r>
  </si>
  <si>
    <r>
      <rPr>
        <sz val="10.5"/>
        <rFont val="Times New Roman"/>
        <charset val="134"/>
      </rPr>
      <t>4.</t>
    </r>
    <r>
      <rPr>
        <sz val="10.5"/>
        <rFont val="宋体"/>
        <charset val="134"/>
      </rPr>
      <t>综合保障</t>
    </r>
  </si>
  <si>
    <r>
      <rPr>
        <b/>
        <sz val="10.5"/>
        <rFont val="Microsoft JhengHei"/>
        <charset val="134"/>
      </rPr>
      <t>六、乡村治理和精神文明</t>
    </r>
  </si>
  <si>
    <r>
      <rPr>
        <sz val="10.5"/>
        <rFont val="Times New Roman"/>
        <charset val="134"/>
      </rPr>
      <t>1.</t>
    </r>
    <r>
      <rPr>
        <sz val="10.5"/>
        <rFont val="宋体"/>
        <charset val="134"/>
      </rPr>
      <t>乡村治理</t>
    </r>
  </si>
  <si>
    <r>
      <rPr>
        <sz val="10.5"/>
        <rFont val="Times New Roman"/>
        <charset val="134"/>
      </rPr>
      <t>2.</t>
    </r>
    <r>
      <rPr>
        <sz val="10.5"/>
        <rFont val="宋体"/>
        <charset val="134"/>
      </rPr>
      <t>农村精神文明建设</t>
    </r>
  </si>
  <si>
    <r>
      <rPr>
        <b/>
        <sz val="10.5"/>
        <rFont val="Microsoft JhengHei"/>
        <charset val="134"/>
      </rPr>
      <t>七、项目管理费</t>
    </r>
  </si>
  <si>
    <r>
      <rPr>
        <b/>
        <sz val="10.5"/>
        <rFont val="Microsoft JhengHei"/>
        <charset val="134"/>
      </rPr>
      <t>八、其他</t>
    </r>
  </si>
  <si>
    <r>
      <rPr>
        <sz val="10.5"/>
        <rFont val="Times New Roman"/>
        <charset val="134"/>
      </rPr>
      <t>1.</t>
    </r>
    <r>
      <rPr>
        <sz val="10.5"/>
        <rFont val="宋体"/>
        <charset val="134"/>
      </rPr>
      <t>少数民族特色村寨建设</t>
    </r>
  </si>
  <si>
    <r>
      <rPr>
        <sz val="10.5"/>
        <rFont val="Times New Roman"/>
        <charset val="134"/>
      </rPr>
      <t>2.</t>
    </r>
    <r>
      <rPr>
        <sz val="10.5"/>
        <rFont val="宋体"/>
        <charset val="134"/>
      </rPr>
      <t>困难群众饮用低氟茶</t>
    </r>
  </si>
  <si>
    <r>
      <rPr>
        <sz val="10.5"/>
        <rFont val="Times New Roman"/>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</si>
</sst>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0"/>
      <color rgb="FF000000"/>
      <name val="Times New Roman"/>
      <charset val="204"/>
    </font>
    <font>
      <sz val="14"/>
      <name val="宋体"/>
      <charset val="204"/>
    </font>
    <font>
      <sz val="10.5"/>
      <name val="宋体"/>
      <charset val="134"/>
    </font>
    <font>
      <b/>
      <sz val="10.5"/>
      <name val="Microsoft JhengHei"/>
      <charset val="134"/>
    </font>
    <font>
      <sz val="9"/>
      <name val="仿宋_GB2312"/>
      <charset val="134"/>
    </font>
    <font>
      <sz val="10"/>
      <name val="仿宋_GB2312"/>
      <charset val="134"/>
    </font>
    <font>
      <sz val="10"/>
      <color theme="1"/>
      <name val="仿宋"/>
      <charset val="0"/>
    </font>
    <font>
      <sz val="10"/>
      <color theme="1"/>
      <name val="仿宋"/>
      <charset val="134"/>
    </font>
    <font>
      <sz val="10.5"/>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方正小标宋简体"/>
      <charset val="204"/>
    </font>
    <font>
      <sz val="18"/>
      <name val="Times New Roman"/>
      <charset val="204"/>
    </font>
    <font>
      <sz val="18"/>
      <name val="宋体"/>
      <charset val="204"/>
    </font>
    <font>
      <sz val="12"/>
      <name val="宋体"/>
      <charset val="20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5">
    <xf numFmtId="0" fontId="0" fillId="0" borderId="0" xfId="0" applyFill="1" applyBorder="1" applyAlignment="1">
      <alignment horizontal="left" vertical="top"/>
    </xf>
    <xf numFmtId="0" fontId="1" fillId="0" borderId="0" xfId="0" applyFont="1" applyFill="1" applyAlignment="1">
      <alignment horizontal="center" vertical="top" wrapText="1"/>
    </xf>
    <xf numFmtId="0" fontId="2" fillId="0" borderId="1" xfId="0" applyFont="1" applyFill="1" applyBorder="1" applyAlignment="1">
      <alignment horizontal="left" vertical="center" wrapText="1" indent="1"/>
    </xf>
    <xf numFmtId="0" fontId="2" fillId="0" borderId="1" xfId="0" applyFont="1" applyFill="1" applyBorder="1" applyAlignment="1">
      <alignment horizontal="left" vertical="center" wrapText="1" indent="5"/>
    </xf>
    <xf numFmtId="0" fontId="2" fillId="0" borderId="1" xfId="0" applyFont="1" applyFill="1" applyBorder="1" applyAlignment="1">
      <alignment horizontal="left" vertical="top" wrapText="1" indent="1"/>
    </xf>
    <xf numFmtId="0" fontId="2" fillId="0" borderId="1" xfId="0" applyFont="1" applyFill="1" applyBorder="1" applyAlignment="1">
      <alignment horizontal="left" vertical="top" wrapText="1" indent="2"/>
    </xf>
    <xf numFmtId="0" fontId="2" fillId="0" borderId="1" xfId="0" applyFont="1" applyFill="1" applyBorder="1" applyAlignment="1">
      <alignment horizontal="center" vertical="top" wrapText="1"/>
    </xf>
    <xf numFmtId="0" fontId="0" fillId="0" borderId="1" xfId="0" applyFill="1" applyBorder="1" applyAlignment="1">
      <alignment horizontal="left" vertical="center" wrapText="1" indent="1"/>
    </xf>
    <xf numFmtId="0" fontId="2" fillId="0" borderId="1" xfId="0" applyFont="1" applyFill="1" applyBorder="1" applyAlignment="1">
      <alignment horizontal="left" vertical="center" wrapText="1"/>
    </xf>
    <xf numFmtId="0" fontId="0" fillId="0" borderId="2" xfId="0" applyFill="1" applyBorder="1" applyAlignment="1">
      <alignment horizontal="left" wrapText="1"/>
    </xf>
    <xf numFmtId="0" fontId="3" fillId="0" borderId="2" xfId="0" applyFont="1" applyFill="1" applyBorder="1" applyAlignment="1">
      <alignment horizontal="center" vertical="top"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wrapText="1"/>
    </xf>
    <xf numFmtId="0" fontId="3" fillId="0" borderId="3" xfId="0" applyFont="1" applyFill="1" applyBorder="1" applyAlignment="1">
      <alignment horizontal="left" vertical="top" wrapText="1"/>
    </xf>
    <xf numFmtId="0" fontId="4" fillId="0" borderId="1" xfId="0" applyFont="1" applyFill="1" applyBorder="1" applyAlignment="1">
      <alignment horizontal="center" vertical="center" wrapText="1"/>
    </xf>
    <xf numFmtId="0" fontId="0" fillId="0" borderId="3" xfId="0" applyFill="1" applyBorder="1" applyAlignment="1">
      <alignment horizontal="left" vertical="top" wrapText="1"/>
    </xf>
    <xf numFmtId="0" fontId="5" fillId="0" borderId="1" xfId="0" applyFont="1" applyFill="1" applyBorder="1" applyAlignment="1">
      <alignment horizontal="center" vertical="center" wrapText="1"/>
    </xf>
    <xf numFmtId="0" fontId="0" fillId="0" borderId="3" xfId="0"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0" applyFont="1" applyFill="1" applyBorder="1" applyAlignment="1">
      <alignment horizontal="left" vertical="top" wrapText="1"/>
    </xf>
    <xf numFmtId="0" fontId="1" fillId="0" borderId="0" xfId="0" applyFont="1" applyFill="1"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lignment horizontal="left" vertical="top" wrapText="1" inden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5"/>
  <sheetViews>
    <sheetView tabSelected="1" workbookViewId="0">
      <selection activeCell="K6" sqref="K6"/>
    </sheetView>
  </sheetViews>
  <sheetFormatPr defaultColWidth="9" defaultRowHeight="12.75"/>
  <cols>
    <col min="1" max="1" width="5.77777777777778" customWidth="1"/>
    <col min="2" max="2" width="29.1111111111111" customWidth="1"/>
    <col min="3" max="3" width="5.77777777777778" customWidth="1"/>
    <col min="4" max="4" width="9.33333333333333" customWidth="1"/>
    <col min="5" max="8" width="10.4444444444444" customWidth="1"/>
    <col min="9" max="9" width="9.33333333333333" customWidth="1"/>
    <col min="10" max="10" width="12.6666666666667" customWidth="1"/>
    <col min="11" max="11" width="15.1111111111111" customWidth="1"/>
    <col min="12" max="12" width="18.6666666666667" customWidth="1"/>
    <col min="13" max="13" width="10.4444444444444" customWidth="1"/>
    <col min="14" max="14" width="6.88888888888889" customWidth="1"/>
  </cols>
  <sheetData>
    <row r="1" ht="95" customHeight="1" spans="1:14">
      <c r="A1" s="1" t="s">
        <v>0</v>
      </c>
      <c r="B1" s="1"/>
      <c r="C1" s="1"/>
      <c r="D1" s="1"/>
      <c r="E1" s="1"/>
      <c r="F1" s="1"/>
      <c r="G1" s="1"/>
      <c r="H1" s="1"/>
      <c r="I1" s="1"/>
      <c r="J1" s="1"/>
      <c r="K1" s="1"/>
      <c r="L1" s="1"/>
      <c r="M1" s="1"/>
      <c r="N1" s="22"/>
    </row>
    <row r="2" ht="22" customHeight="1" spans="1:13">
      <c r="A2" s="2" t="s">
        <v>1</v>
      </c>
      <c r="B2" s="3" t="s">
        <v>2</v>
      </c>
      <c r="C2" s="4" t="s">
        <v>3</v>
      </c>
      <c r="D2" s="5" t="s">
        <v>4</v>
      </c>
      <c r="E2" s="5"/>
      <c r="F2" s="5"/>
      <c r="G2" s="6" t="s">
        <v>5</v>
      </c>
      <c r="H2" s="6"/>
      <c r="I2" s="6"/>
      <c r="J2" s="6"/>
      <c r="K2" s="6"/>
      <c r="L2" s="6"/>
      <c r="M2" s="2" t="s">
        <v>6</v>
      </c>
    </row>
    <row r="3" ht="20.25" customHeight="1" spans="1:13">
      <c r="A3" s="2"/>
      <c r="B3" s="3"/>
      <c r="C3" s="4"/>
      <c r="D3" s="4" t="s">
        <v>7</v>
      </c>
      <c r="E3" s="6" t="s">
        <v>8</v>
      </c>
      <c r="F3" s="6"/>
      <c r="G3" s="7" t="s">
        <v>9</v>
      </c>
      <c r="H3" s="8" t="s">
        <v>10</v>
      </c>
      <c r="I3" s="23" t="s">
        <v>11</v>
      </c>
      <c r="J3" s="6" t="s">
        <v>8</v>
      </c>
      <c r="K3" s="6"/>
      <c r="L3" s="6"/>
      <c r="M3" s="2"/>
    </row>
    <row r="4" ht="60.5" customHeight="1" spans="1:13">
      <c r="A4" s="2"/>
      <c r="B4" s="3"/>
      <c r="C4" s="4"/>
      <c r="D4" s="4"/>
      <c r="E4" s="2" t="s">
        <v>12</v>
      </c>
      <c r="F4" s="2" t="s">
        <v>13</v>
      </c>
      <c r="G4" s="7"/>
      <c r="H4" s="8"/>
      <c r="I4" s="23"/>
      <c r="J4" s="24" t="s">
        <v>14</v>
      </c>
      <c r="K4" s="4" t="s">
        <v>15</v>
      </c>
      <c r="L4" s="6" t="s">
        <v>16</v>
      </c>
      <c r="M4" s="2"/>
    </row>
    <row r="5" ht="23.25" customHeight="1" spans="1:13">
      <c r="A5" s="9"/>
      <c r="B5" s="10" t="s">
        <v>17</v>
      </c>
      <c r="C5" s="11">
        <v>135</v>
      </c>
      <c r="D5" s="11">
        <v>5525.33</v>
      </c>
      <c r="E5" s="11">
        <v>5525.33</v>
      </c>
      <c r="F5" s="11">
        <v>0</v>
      </c>
      <c r="G5" s="11">
        <v>23</v>
      </c>
      <c r="H5" s="12">
        <v>10087</v>
      </c>
      <c r="I5" s="12">
        <v>36431</v>
      </c>
      <c r="J5" s="11">
        <v>12</v>
      </c>
      <c r="K5" s="11">
        <v>939</v>
      </c>
      <c r="L5" s="11">
        <v>3172</v>
      </c>
      <c r="M5" s="9"/>
    </row>
    <row r="6" ht="23.25" customHeight="1" spans="1:13">
      <c r="A6" s="13"/>
      <c r="B6" s="14" t="s">
        <v>18</v>
      </c>
      <c r="C6" s="12">
        <v>78</v>
      </c>
      <c r="D6" s="12">
        <v>4134</v>
      </c>
      <c r="E6" s="12">
        <v>4134</v>
      </c>
      <c r="F6" s="12">
        <v>0</v>
      </c>
      <c r="G6" s="15">
        <v>23</v>
      </c>
      <c r="H6" s="12">
        <f>2299+2524+2568</f>
        <v>7391</v>
      </c>
      <c r="I6" s="12">
        <f>6892+7738+11230</f>
        <v>25860</v>
      </c>
      <c r="J6" s="17">
        <f>4+6+5</f>
        <v>15</v>
      </c>
      <c r="K6" s="17">
        <f>160+276+289</f>
        <v>725</v>
      </c>
      <c r="L6" s="17">
        <f>454+878+785</f>
        <v>2117</v>
      </c>
      <c r="M6" s="13"/>
    </row>
    <row r="7" ht="17" customHeight="1" spans="1:13">
      <c r="A7" s="13"/>
      <c r="B7" s="16" t="s">
        <v>19</v>
      </c>
      <c r="C7" s="12">
        <v>39</v>
      </c>
      <c r="D7" s="12">
        <v>1256</v>
      </c>
      <c r="E7" s="12">
        <v>1256</v>
      </c>
      <c r="F7" s="12">
        <v>0</v>
      </c>
      <c r="G7" s="12">
        <v>16</v>
      </c>
      <c r="H7" s="12">
        <f>2239+2524+2568</f>
        <v>7331</v>
      </c>
      <c r="I7" s="12">
        <f>6492+7738+11230</f>
        <v>25460</v>
      </c>
      <c r="J7" s="12">
        <v>14</v>
      </c>
      <c r="K7" s="12">
        <f>289+238+146</f>
        <v>673</v>
      </c>
      <c r="L7" s="12">
        <f>417+736+785</f>
        <v>1938</v>
      </c>
      <c r="M7" s="13"/>
    </row>
    <row r="8" ht="17" customHeight="1" spans="1:13">
      <c r="A8" s="13"/>
      <c r="B8" s="16" t="s">
        <v>20</v>
      </c>
      <c r="C8" s="12">
        <v>5</v>
      </c>
      <c r="D8" s="12">
        <v>1835</v>
      </c>
      <c r="E8" s="12">
        <v>1835</v>
      </c>
      <c r="F8" s="12">
        <v>0</v>
      </c>
      <c r="G8" s="12">
        <v>4</v>
      </c>
      <c r="H8" s="12">
        <v>1262</v>
      </c>
      <c r="I8" s="12">
        <v>4135</v>
      </c>
      <c r="J8" s="12">
        <v>4</v>
      </c>
      <c r="K8" s="12">
        <v>96</v>
      </c>
      <c r="L8" s="12">
        <v>277</v>
      </c>
      <c r="M8" s="13"/>
    </row>
    <row r="9" ht="17" customHeight="1" spans="1:13">
      <c r="A9" s="13"/>
      <c r="B9" s="16" t="s">
        <v>21</v>
      </c>
      <c r="C9" s="12">
        <v>28</v>
      </c>
      <c r="D9" s="12">
        <v>945</v>
      </c>
      <c r="E9" s="12">
        <v>945</v>
      </c>
      <c r="F9" s="12">
        <v>0</v>
      </c>
      <c r="G9" s="12">
        <v>10</v>
      </c>
      <c r="H9" s="17">
        <f>1689+2524+2664</f>
        <v>6877</v>
      </c>
      <c r="I9" s="17">
        <f>8092+3937+7856</f>
        <v>19885</v>
      </c>
      <c r="J9" s="17">
        <v>8</v>
      </c>
      <c r="K9" s="17">
        <f>168+155+110</f>
        <v>433</v>
      </c>
      <c r="L9" s="17">
        <f>478+506+458</f>
        <v>1442</v>
      </c>
      <c r="M9" s="13"/>
    </row>
    <row r="10" ht="17" customHeight="1" spans="1:13">
      <c r="A10" s="13"/>
      <c r="B10" s="16" t="s">
        <v>22</v>
      </c>
      <c r="C10" s="13">
        <v>3</v>
      </c>
      <c r="D10" s="13">
        <v>67</v>
      </c>
      <c r="E10" s="13">
        <v>67</v>
      </c>
      <c r="F10" s="13">
        <v>0</v>
      </c>
      <c r="G10" s="15">
        <v>23</v>
      </c>
      <c r="H10" s="15">
        <v>1116</v>
      </c>
      <c r="I10" s="15">
        <v>3586</v>
      </c>
      <c r="J10" s="15">
        <v>23</v>
      </c>
      <c r="K10" s="15">
        <v>1116</v>
      </c>
      <c r="L10" s="15">
        <v>3586</v>
      </c>
      <c r="M10" s="13"/>
    </row>
    <row r="11" ht="17" customHeight="1" spans="1:13">
      <c r="A11" s="13"/>
      <c r="B11" s="16" t="s">
        <v>23</v>
      </c>
      <c r="C11" s="13">
        <v>3</v>
      </c>
      <c r="D11" s="13">
        <v>31</v>
      </c>
      <c r="E11" s="13">
        <v>31</v>
      </c>
      <c r="F11" s="13">
        <v>0</v>
      </c>
      <c r="G11" s="15">
        <v>12</v>
      </c>
      <c r="H11" s="15">
        <v>40</v>
      </c>
      <c r="I11" s="15">
        <v>40</v>
      </c>
      <c r="J11" s="15">
        <v>12</v>
      </c>
      <c r="K11" s="15">
        <v>60</v>
      </c>
      <c r="L11" s="15">
        <v>60</v>
      </c>
      <c r="M11" s="13"/>
    </row>
    <row r="12" ht="23.25" customHeight="1" spans="1:13">
      <c r="A12" s="13"/>
      <c r="B12" s="14" t="s">
        <v>24</v>
      </c>
      <c r="C12" s="13"/>
      <c r="D12" s="13"/>
      <c r="E12" s="13"/>
      <c r="F12" s="13"/>
      <c r="G12" s="12"/>
      <c r="H12" s="12"/>
      <c r="I12" s="12"/>
      <c r="J12" s="12"/>
      <c r="K12" s="12"/>
      <c r="L12" s="12"/>
      <c r="M12" s="13"/>
    </row>
    <row r="13" ht="17" customHeight="1" spans="1:13">
      <c r="A13" s="13"/>
      <c r="B13" s="16" t="s">
        <v>25</v>
      </c>
      <c r="C13" s="13"/>
      <c r="D13" s="13"/>
      <c r="E13" s="13"/>
      <c r="F13" s="13"/>
      <c r="G13" s="12"/>
      <c r="H13" s="12"/>
      <c r="I13" s="12"/>
      <c r="J13" s="12"/>
      <c r="K13" s="12"/>
      <c r="L13" s="12"/>
      <c r="M13" s="13"/>
    </row>
    <row r="14" ht="17" customHeight="1" spans="1:13">
      <c r="A14" s="13"/>
      <c r="B14" s="16" t="s">
        <v>26</v>
      </c>
      <c r="C14" s="13"/>
      <c r="D14" s="13"/>
      <c r="E14" s="13"/>
      <c r="F14" s="13"/>
      <c r="G14" s="11"/>
      <c r="H14" s="11"/>
      <c r="I14" s="12"/>
      <c r="J14" s="12"/>
      <c r="K14" s="11"/>
      <c r="L14" s="11"/>
      <c r="M14" s="13"/>
    </row>
    <row r="15" ht="17" customHeight="1" spans="1:13">
      <c r="A15" s="13"/>
      <c r="B15" s="16" t="s">
        <v>27</v>
      </c>
      <c r="C15" s="13"/>
      <c r="D15" s="13"/>
      <c r="E15" s="13"/>
      <c r="F15" s="13"/>
      <c r="G15" s="12"/>
      <c r="H15" s="12"/>
      <c r="I15" s="12"/>
      <c r="J15" s="12"/>
      <c r="K15" s="17"/>
      <c r="L15" s="17"/>
      <c r="M15" s="13"/>
    </row>
    <row r="16" ht="17" customHeight="1" spans="1:13">
      <c r="A16" s="13"/>
      <c r="B16" s="16" t="s">
        <v>28</v>
      </c>
      <c r="C16" s="13"/>
      <c r="D16" s="13"/>
      <c r="E16" s="13"/>
      <c r="F16" s="13"/>
      <c r="G16" s="12"/>
      <c r="H16" s="12"/>
      <c r="I16" s="12"/>
      <c r="J16" s="12"/>
      <c r="K16" s="12"/>
      <c r="L16" s="12"/>
      <c r="M16" s="13"/>
    </row>
    <row r="17" ht="17" customHeight="1" spans="1:13">
      <c r="A17" s="13"/>
      <c r="B17" s="16" t="s">
        <v>29</v>
      </c>
      <c r="C17" s="13"/>
      <c r="D17" s="13"/>
      <c r="E17" s="13"/>
      <c r="F17" s="13"/>
      <c r="G17" s="12"/>
      <c r="H17" s="12"/>
      <c r="I17" s="12"/>
      <c r="J17" s="12"/>
      <c r="K17" s="12"/>
      <c r="L17" s="12"/>
      <c r="M17" s="13"/>
    </row>
    <row r="18" ht="23.25" customHeight="1" spans="1:13">
      <c r="A18" s="13"/>
      <c r="B18" s="14" t="s">
        <v>30</v>
      </c>
      <c r="C18" s="12">
        <v>52</v>
      </c>
      <c r="D18" s="12">
        <v>1317.33</v>
      </c>
      <c r="E18" s="12">
        <v>1317.33</v>
      </c>
      <c r="F18" s="12">
        <v>0</v>
      </c>
      <c r="G18" s="11">
        <f>16+11</f>
        <v>27</v>
      </c>
      <c r="H18" s="11">
        <f>2568+2524+3123</f>
        <v>8215</v>
      </c>
      <c r="I18" s="12">
        <f>11230+7738+9401</f>
        <v>28369</v>
      </c>
      <c r="J18" s="12">
        <v>20</v>
      </c>
      <c r="K18" s="11">
        <f>289+238+314</f>
        <v>841</v>
      </c>
      <c r="L18" s="11">
        <f>785+736+1059</f>
        <v>2580</v>
      </c>
      <c r="M18" s="13"/>
    </row>
    <row r="19" ht="17" customHeight="1" spans="1:13">
      <c r="A19" s="13"/>
      <c r="B19" s="16" t="s">
        <v>31</v>
      </c>
      <c r="C19" s="12">
        <v>17</v>
      </c>
      <c r="D19" s="12">
        <v>415</v>
      </c>
      <c r="E19" s="12">
        <v>415</v>
      </c>
      <c r="F19" s="12">
        <v>0</v>
      </c>
      <c r="G19" s="12">
        <f>6+3+2</f>
        <v>11</v>
      </c>
      <c r="H19" s="12">
        <f>1856+1015+1463</f>
        <v>4334</v>
      </c>
      <c r="I19" s="12">
        <f>8956+3180+4294</f>
        <v>16430</v>
      </c>
      <c r="J19" s="12">
        <f>6+3+2</f>
        <v>11</v>
      </c>
      <c r="K19" s="17">
        <f>189+166+90</f>
        <v>445</v>
      </c>
      <c r="L19" s="17">
        <f>658+533+234</f>
        <v>1425</v>
      </c>
      <c r="M19" s="13"/>
    </row>
    <row r="20" ht="17" customHeight="1" spans="1:13">
      <c r="A20" s="13"/>
      <c r="B20" s="16" t="s">
        <v>32</v>
      </c>
      <c r="C20" s="12">
        <v>34</v>
      </c>
      <c r="D20" s="12">
        <v>897.33</v>
      </c>
      <c r="E20" s="12">
        <v>897.33</v>
      </c>
      <c r="F20" s="12">
        <v>0</v>
      </c>
      <c r="G20" s="12">
        <f>8+10+4</f>
        <v>22</v>
      </c>
      <c r="H20" s="12">
        <f>2568+2495+2299</f>
        <v>7362</v>
      </c>
      <c r="I20" s="12">
        <f>11230+7406+6892</f>
        <v>25528</v>
      </c>
      <c r="J20" s="12">
        <f>8+5+4</f>
        <v>17</v>
      </c>
      <c r="K20" s="12">
        <f>289+243</f>
        <v>532</v>
      </c>
      <c r="L20" s="12">
        <f>785+847</f>
        <v>1632</v>
      </c>
      <c r="M20" s="13"/>
    </row>
    <row r="21" ht="17" customHeight="1" spans="1:13">
      <c r="A21" s="13"/>
      <c r="B21" s="16" t="s">
        <v>33</v>
      </c>
      <c r="C21" s="12">
        <v>1</v>
      </c>
      <c r="D21" s="15">
        <v>5</v>
      </c>
      <c r="E21" s="15">
        <v>5</v>
      </c>
      <c r="F21" s="15">
        <v>0</v>
      </c>
      <c r="G21" s="15">
        <v>1</v>
      </c>
      <c r="H21" s="15">
        <v>306</v>
      </c>
      <c r="I21" s="15">
        <v>1107</v>
      </c>
      <c r="J21" s="15">
        <v>1</v>
      </c>
      <c r="K21" s="15">
        <v>3</v>
      </c>
      <c r="L21" s="15">
        <v>8</v>
      </c>
      <c r="M21" s="13"/>
    </row>
    <row r="22" ht="23.25" customHeight="1" spans="1:13">
      <c r="A22" s="18"/>
      <c r="B22" s="14" t="s">
        <v>34</v>
      </c>
      <c r="C22" s="18"/>
      <c r="D22" s="18"/>
      <c r="E22" s="18"/>
      <c r="F22" s="18"/>
      <c r="G22" s="11"/>
      <c r="H22" s="11"/>
      <c r="I22" s="12"/>
      <c r="J22" s="12"/>
      <c r="K22" s="11"/>
      <c r="L22" s="11"/>
      <c r="M22" s="18"/>
    </row>
    <row r="23" ht="23.25" customHeight="1" spans="1:13">
      <c r="A23" s="18"/>
      <c r="B23" s="14" t="s">
        <v>35</v>
      </c>
      <c r="C23" s="18">
        <v>4</v>
      </c>
      <c r="D23" s="18">
        <v>59</v>
      </c>
      <c r="E23" s="18">
        <v>59</v>
      </c>
      <c r="F23" s="18">
        <v>0</v>
      </c>
      <c r="G23" s="12">
        <v>23</v>
      </c>
      <c r="H23" s="12">
        <v>1213</v>
      </c>
      <c r="I23" s="12">
        <v>3686</v>
      </c>
      <c r="J23" s="12">
        <v>23</v>
      </c>
      <c r="K23" s="11">
        <v>939</v>
      </c>
      <c r="L23" s="11">
        <v>3172</v>
      </c>
      <c r="M23" s="18"/>
    </row>
    <row r="24" ht="17" customHeight="1" spans="1:13">
      <c r="A24" s="13"/>
      <c r="B24" s="16" t="s">
        <v>36</v>
      </c>
      <c r="C24" s="13"/>
      <c r="D24" s="13"/>
      <c r="E24" s="13"/>
      <c r="F24" s="13"/>
      <c r="G24" s="12"/>
      <c r="H24" s="12"/>
      <c r="I24" s="12"/>
      <c r="J24" s="12"/>
      <c r="K24" s="12"/>
      <c r="L24" s="12"/>
      <c r="M24" s="13"/>
    </row>
    <row r="25" ht="17" customHeight="1" spans="1:13">
      <c r="A25" s="13"/>
      <c r="B25" s="16" t="s">
        <v>37</v>
      </c>
      <c r="C25" s="13">
        <v>3</v>
      </c>
      <c r="D25" s="13">
        <v>37</v>
      </c>
      <c r="E25" s="13">
        <v>37</v>
      </c>
      <c r="F25" s="15">
        <v>0</v>
      </c>
      <c r="G25" s="15">
        <v>20</v>
      </c>
      <c r="H25" s="15">
        <v>93</v>
      </c>
      <c r="I25" s="15">
        <v>96</v>
      </c>
      <c r="J25" s="15">
        <v>23</v>
      </c>
      <c r="K25" s="15">
        <v>93</v>
      </c>
      <c r="L25" s="15">
        <v>96</v>
      </c>
      <c r="M25" s="13"/>
    </row>
    <row r="26" ht="17" customHeight="1" spans="1:13">
      <c r="A26" s="13"/>
      <c r="B26" s="16" t="s">
        <v>38</v>
      </c>
      <c r="C26" s="13"/>
      <c r="D26" s="13"/>
      <c r="E26" s="13"/>
      <c r="F26" s="13"/>
      <c r="G26" s="13"/>
      <c r="H26" s="13"/>
      <c r="I26" s="13"/>
      <c r="J26" s="13"/>
      <c r="K26" s="13"/>
      <c r="L26" s="13"/>
      <c r="M26" s="13"/>
    </row>
    <row r="27" ht="17" customHeight="1" spans="1:13">
      <c r="A27" s="13"/>
      <c r="B27" s="16" t="s">
        <v>39</v>
      </c>
      <c r="C27" s="13">
        <v>1</v>
      </c>
      <c r="D27" s="13">
        <v>22</v>
      </c>
      <c r="E27" s="13">
        <v>22</v>
      </c>
      <c r="F27" s="13">
        <v>0</v>
      </c>
      <c r="G27" s="19">
        <v>23</v>
      </c>
      <c r="H27" s="20">
        <v>1116</v>
      </c>
      <c r="I27" s="20">
        <v>3586</v>
      </c>
      <c r="J27" s="19">
        <v>23</v>
      </c>
      <c r="K27" s="11">
        <v>939</v>
      </c>
      <c r="L27" s="11">
        <v>3172</v>
      </c>
      <c r="M27" s="13"/>
    </row>
    <row r="28" ht="23.25" customHeight="1" spans="1:13">
      <c r="A28" s="18"/>
      <c r="B28" s="14" t="s">
        <v>40</v>
      </c>
      <c r="C28" s="18">
        <v>1</v>
      </c>
      <c r="D28" s="18">
        <v>15</v>
      </c>
      <c r="E28" s="18">
        <v>15</v>
      </c>
      <c r="F28" s="19">
        <v>0</v>
      </c>
      <c r="G28" s="20">
        <v>1</v>
      </c>
      <c r="H28" s="20">
        <v>776</v>
      </c>
      <c r="I28" s="20">
        <v>2198</v>
      </c>
      <c r="J28" s="20">
        <v>1</v>
      </c>
      <c r="K28" s="20">
        <v>56</v>
      </c>
      <c r="L28" s="20">
        <v>179</v>
      </c>
      <c r="M28" s="20"/>
    </row>
    <row r="29" ht="17" customHeight="1" spans="1:13">
      <c r="A29" s="13"/>
      <c r="B29" s="16" t="s">
        <v>41</v>
      </c>
      <c r="C29" s="18">
        <v>1</v>
      </c>
      <c r="D29" s="18">
        <v>15</v>
      </c>
      <c r="E29" s="18">
        <v>15</v>
      </c>
      <c r="F29" s="19">
        <v>0</v>
      </c>
      <c r="G29" s="20">
        <v>1</v>
      </c>
      <c r="H29" s="20">
        <v>776</v>
      </c>
      <c r="I29" s="20">
        <v>2198</v>
      </c>
      <c r="J29" s="20">
        <v>1</v>
      </c>
      <c r="K29" s="20">
        <v>56</v>
      </c>
      <c r="L29" s="20">
        <v>179</v>
      </c>
      <c r="M29" s="13"/>
    </row>
    <row r="30" ht="17" customHeight="1" spans="1:13">
      <c r="A30" s="13"/>
      <c r="B30" s="16" t="s">
        <v>42</v>
      </c>
      <c r="C30" s="13"/>
      <c r="D30" s="13"/>
      <c r="E30" s="13"/>
      <c r="F30" s="13"/>
      <c r="G30" s="13"/>
      <c r="H30" s="13"/>
      <c r="I30" s="13"/>
      <c r="J30" s="13"/>
      <c r="K30" s="13"/>
      <c r="L30" s="13"/>
      <c r="M30" s="13"/>
    </row>
    <row r="31" ht="23.25" customHeight="1" spans="1:13">
      <c r="A31" s="18"/>
      <c r="B31" s="14" t="s">
        <v>43</v>
      </c>
      <c r="C31" s="18"/>
      <c r="D31" s="18"/>
      <c r="E31" s="18"/>
      <c r="F31" s="18"/>
      <c r="G31" s="18"/>
      <c r="H31" s="18"/>
      <c r="I31" s="18"/>
      <c r="J31" s="18"/>
      <c r="K31" s="18"/>
      <c r="L31" s="18"/>
      <c r="M31" s="18"/>
    </row>
    <row r="32" ht="23.25" customHeight="1" spans="1:13">
      <c r="A32" s="18"/>
      <c r="B32" s="14" t="s">
        <v>44</v>
      </c>
      <c r="C32" s="18"/>
      <c r="D32" s="18"/>
      <c r="E32" s="18"/>
      <c r="F32" s="18"/>
      <c r="G32" s="18"/>
      <c r="H32" s="18"/>
      <c r="I32" s="18"/>
      <c r="J32" s="18"/>
      <c r="K32" s="18"/>
      <c r="L32" s="18"/>
      <c r="M32" s="18"/>
    </row>
    <row r="33" ht="17" customHeight="1" spans="1:13">
      <c r="A33" s="13"/>
      <c r="B33" s="16" t="s">
        <v>45</v>
      </c>
      <c r="C33" s="13"/>
      <c r="D33" s="13"/>
      <c r="E33" s="13"/>
      <c r="F33" s="13"/>
      <c r="G33" s="13"/>
      <c r="H33" s="13"/>
      <c r="I33" s="13"/>
      <c r="J33" s="13"/>
      <c r="K33" s="13"/>
      <c r="L33" s="13"/>
      <c r="M33" s="13"/>
    </row>
    <row r="34" ht="17" customHeight="1" spans="1:13">
      <c r="A34" s="13"/>
      <c r="B34" s="16" t="s">
        <v>46</v>
      </c>
      <c r="C34" s="13"/>
      <c r="D34" s="13"/>
      <c r="E34" s="13"/>
      <c r="F34" s="13"/>
      <c r="G34" s="13"/>
      <c r="H34" s="13"/>
      <c r="I34" s="13"/>
      <c r="J34" s="13"/>
      <c r="K34" s="13"/>
      <c r="L34" s="13"/>
      <c r="M34" s="13"/>
    </row>
    <row r="35" ht="17" customHeight="1" spans="1:13">
      <c r="A35" s="13"/>
      <c r="B35" s="21" t="s">
        <v>47</v>
      </c>
      <c r="C35" s="13"/>
      <c r="D35" s="13"/>
      <c r="E35" s="13"/>
      <c r="F35" s="13"/>
      <c r="G35" s="13"/>
      <c r="H35" s="13"/>
      <c r="I35" s="13"/>
      <c r="J35" s="13"/>
      <c r="K35" s="13"/>
      <c r="L35" s="13"/>
      <c r="M35" s="13"/>
    </row>
  </sheetData>
  <autoFilter ref="A1:M35">
    <extLst/>
  </autoFilter>
  <mergeCells count="13">
    <mergeCell ref="A1:M1"/>
    <mergeCell ref="D2:F2"/>
    <mergeCell ref="G2:L2"/>
    <mergeCell ref="E3:F3"/>
    <mergeCell ref="J3:L3"/>
    <mergeCell ref="A2:A4"/>
    <mergeCell ref="B2:B4"/>
    <mergeCell ref="C2:C4"/>
    <mergeCell ref="D3:D4"/>
    <mergeCell ref="G3:G4"/>
    <mergeCell ref="H3:H4"/>
    <mergeCell ref="I3:I4"/>
    <mergeCell ref="M2:M4"/>
  </mergeCells>
  <pageMargins left="0.700694444444445" right="0.700694444444445" top="0.751388888888889" bottom="0.751388888888889" header="0.298611111111111" footer="0.298611111111111"/>
  <pageSetup paperSize="9" scale="9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2022-08-31T06:32:00Z</dcterms:created>
  <dcterms:modified xsi:type="dcterms:W3CDTF">2023-12-25T02:58:23Z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3F237E6A7DEC4271B476D857A1F71280_13</vt:lpwstr>
  </property>
  <property fmtid="{D5CDD505-2E9C-101B-9397-08002B2CF9AE}" pid="3" name="KSOProductBuildVer">
    <vt:lpwstr>2052-12.1.0.16120</vt:lpwstr>
  </property>
</Properties>
</file>