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3" activeTab="0"/>
  </bookViews>
  <sheets>
    <sheet name="目录" sheetId="1" r:id="rId1"/>
    <sheet name="附表一" sheetId="2" r:id="rId2"/>
    <sheet name="附表二" sheetId="3" r:id="rId3"/>
    <sheet name="附表三" sheetId="4" r:id="rId4"/>
    <sheet name="附表四" sheetId="5" r:id="rId5"/>
    <sheet name="附表五" sheetId="6" r:id="rId6"/>
    <sheet name="表1" sheetId="7" r:id="rId7"/>
    <sheet name="表2" sheetId="8" r:id="rId8"/>
    <sheet name="表3" sheetId="9" r:id="rId9"/>
    <sheet name="表4" sheetId="10" r:id="rId10"/>
    <sheet name="表5" sheetId="11" r:id="rId11"/>
    <sheet name="表6" sheetId="12" r:id="rId12"/>
    <sheet name="表7" sheetId="13" r:id="rId13"/>
    <sheet name="表7-1" sheetId="14" r:id="rId14"/>
    <sheet name="表8" sheetId="15" r:id="rId15"/>
    <sheet name="表9" sheetId="16" r:id="rId16"/>
    <sheet name="表10" sheetId="17" r:id="rId17"/>
    <sheet name="表11" sheetId="18" r:id="rId18"/>
    <sheet name="表12" sheetId="19" r:id="rId19"/>
    <sheet name="表13" sheetId="20" r:id="rId20"/>
    <sheet name="表14" sheetId="21" r:id="rId21"/>
    <sheet name="表15" sheetId="22" r:id="rId22"/>
    <sheet name="表16" sheetId="23" r:id="rId23"/>
  </sheets>
  <definedNames>
    <definedName name="_xlnm.Print_Titles" localSheetId="9">'表4'!$4:$4</definedName>
    <definedName name="_xlnm.Print_Titles" localSheetId="11">'表6'!$1:$4</definedName>
  </definedNames>
  <calcPr fullCalcOnLoad="1"/>
</workbook>
</file>

<file path=xl/sharedStrings.xml><?xml version="1.0" encoding="utf-8"?>
<sst xmlns="http://schemas.openxmlformats.org/spreadsheetml/2006/main" count="1935" uniqueCount="1503">
  <si>
    <t>2018年决算公开表格目录</t>
  </si>
  <si>
    <r>
      <t>1</t>
    </r>
    <r>
      <rPr>
        <sz val="12"/>
        <rFont val="宋体"/>
        <family val="0"/>
      </rPr>
      <t>、</t>
    </r>
    <r>
      <rPr>
        <sz val="12"/>
        <rFont val="Calibri"/>
        <family val="2"/>
      </rPr>
      <t>2018</t>
    </r>
    <r>
      <rPr>
        <sz val="12"/>
        <rFont val="宋体"/>
        <family val="0"/>
      </rPr>
      <t>年北塔区一般公共预算收入完成情况表（附表一）</t>
    </r>
  </si>
  <si>
    <r>
      <t>2</t>
    </r>
    <r>
      <rPr>
        <sz val="12"/>
        <rFont val="宋体"/>
        <family val="0"/>
      </rPr>
      <t>、</t>
    </r>
    <r>
      <rPr>
        <sz val="12"/>
        <rFont val="Calibri"/>
        <family val="2"/>
      </rPr>
      <t>2018</t>
    </r>
    <r>
      <rPr>
        <sz val="12"/>
        <rFont val="宋体"/>
        <family val="0"/>
      </rPr>
      <t>年北塔区一般公共预算支出完成情况表（附表二）</t>
    </r>
  </si>
  <si>
    <r>
      <t>3</t>
    </r>
    <r>
      <rPr>
        <sz val="12"/>
        <rFont val="宋体"/>
        <family val="0"/>
      </rPr>
      <t>、</t>
    </r>
    <r>
      <rPr>
        <sz val="12"/>
        <rFont val="Calibri"/>
        <family val="2"/>
      </rPr>
      <t>2018</t>
    </r>
    <r>
      <rPr>
        <sz val="12"/>
        <rFont val="宋体"/>
        <family val="0"/>
      </rPr>
      <t>年北塔区财政收支平衡（决算）表（附表三）</t>
    </r>
  </si>
  <si>
    <r>
      <t>4</t>
    </r>
    <r>
      <rPr>
        <sz val="12"/>
        <rFont val="宋体"/>
        <family val="0"/>
      </rPr>
      <t>、</t>
    </r>
    <r>
      <rPr>
        <sz val="12"/>
        <rFont val="Calibri"/>
        <family val="2"/>
      </rPr>
      <t>2018</t>
    </r>
    <r>
      <rPr>
        <sz val="12"/>
        <rFont val="宋体"/>
        <family val="0"/>
      </rPr>
      <t>年北塔区基金财政收支平衡（决算）表（附表四）</t>
    </r>
  </si>
  <si>
    <r>
      <t>5</t>
    </r>
    <r>
      <rPr>
        <sz val="12"/>
        <rFont val="宋体"/>
        <family val="0"/>
      </rPr>
      <t>、</t>
    </r>
    <r>
      <rPr>
        <sz val="12"/>
        <rFont val="Calibri"/>
        <family val="2"/>
      </rPr>
      <t>2018</t>
    </r>
    <r>
      <rPr>
        <sz val="12"/>
        <rFont val="宋体"/>
        <family val="0"/>
      </rPr>
      <t>年北塔区社会保险基金决算情况汇总表（附表五）</t>
    </r>
  </si>
  <si>
    <r>
      <t>6</t>
    </r>
    <r>
      <rPr>
        <sz val="12"/>
        <rFont val="宋体"/>
        <family val="0"/>
      </rPr>
      <t>、</t>
    </r>
    <r>
      <rPr>
        <sz val="12"/>
        <rFont val="Calibri"/>
        <family val="2"/>
      </rPr>
      <t>2018</t>
    </r>
    <r>
      <rPr>
        <sz val="12"/>
        <rFont val="宋体"/>
        <family val="0"/>
      </rPr>
      <t>年北塔区一般公共预算收入决算总表（表</t>
    </r>
    <r>
      <rPr>
        <sz val="12"/>
        <rFont val="Calibri"/>
        <family val="2"/>
      </rPr>
      <t>1</t>
    </r>
    <r>
      <rPr>
        <sz val="12"/>
        <rFont val="宋体"/>
        <family val="0"/>
      </rPr>
      <t>）</t>
    </r>
  </si>
  <si>
    <r>
      <t>7</t>
    </r>
    <r>
      <rPr>
        <sz val="12"/>
        <rFont val="宋体"/>
        <family val="0"/>
      </rPr>
      <t>、</t>
    </r>
    <r>
      <rPr>
        <sz val="12"/>
        <rFont val="Calibri"/>
        <family val="2"/>
      </rPr>
      <t>2018</t>
    </r>
    <r>
      <rPr>
        <sz val="12"/>
        <rFont val="宋体"/>
        <family val="0"/>
      </rPr>
      <t>年北塔区一般公共预算收入决算明细表（表</t>
    </r>
    <r>
      <rPr>
        <sz val="12"/>
        <rFont val="Calibri"/>
        <family val="2"/>
      </rPr>
      <t>2</t>
    </r>
    <r>
      <rPr>
        <sz val="12"/>
        <rFont val="宋体"/>
        <family val="0"/>
      </rPr>
      <t>）</t>
    </r>
  </si>
  <si>
    <r>
      <t>8</t>
    </r>
    <r>
      <rPr>
        <sz val="12"/>
        <rFont val="宋体"/>
        <family val="0"/>
      </rPr>
      <t>、</t>
    </r>
    <r>
      <rPr>
        <sz val="12"/>
        <rFont val="Calibri"/>
        <family val="2"/>
      </rPr>
      <t> </t>
    </r>
    <r>
      <rPr>
        <sz val="12"/>
        <rFont val="Calibri"/>
        <family val="2"/>
      </rPr>
      <t>2018</t>
    </r>
    <r>
      <rPr>
        <sz val="12"/>
        <rFont val="宋体"/>
        <family val="0"/>
      </rPr>
      <t>年北塔区一般公共预算支出决算表（表</t>
    </r>
    <r>
      <rPr>
        <sz val="12"/>
        <rFont val="Calibri"/>
        <family val="2"/>
      </rPr>
      <t>3</t>
    </r>
    <r>
      <rPr>
        <sz val="12"/>
        <rFont val="宋体"/>
        <family val="0"/>
      </rPr>
      <t>）</t>
    </r>
  </si>
  <si>
    <r>
      <t>9</t>
    </r>
    <r>
      <rPr>
        <sz val="12"/>
        <rFont val="宋体"/>
        <family val="0"/>
      </rPr>
      <t>、</t>
    </r>
    <r>
      <rPr>
        <sz val="12"/>
        <rFont val="Calibri"/>
        <family val="2"/>
      </rPr>
      <t>2018</t>
    </r>
    <r>
      <rPr>
        <sz val="12"/>
        <rFont val="宋体"/>
        <family val="0"/>
      </rPr>
      <t>年北塔区一般公共预算本级支出功能分类决算表（表</t>
    </r>
    <r>
      <rPr>
        <sz val="12"/>
        <rFont val="Calibri"/>
        <family val="2"/>
      </rPr>
      <t>4</t>
    </r>
    <r>
      <rPr>
        <sz val="12"/>
        <rFont val="宋体"/>
        <family val="0"/>
      </rPr>
      <t>）</t>
    </r>
  </si>
  <si>
    <r>
      <t>10</t>
    </r>
    <r>
      <rPr>
        <sz val="12"/>
        <rFont val="宋体"/>
        <family val="0"/>
      </rPr>
      <t>、</t>
    </r>
    <r>
      <rPr>
        <sz val="12"/>
        <rFont val="Calibri"/>
        <family val="2"/>
      </rPr>
      <t>2018</t>
    </r>
    <r>
      <rPr>
        <sz val="12"/>
        <rFont val="宋体"/>
        <family val="0"/>
      </rPr>
      <t>年北塔区一般公共预算本级基本支出经济分类表（表</t>
    </r>
    <r>
      <rPr>
        <sz val="12"/>
        <rFont val="Calibri"/>
        <family val="2"/>
      </rPr>
      <t>5</t>
    </r>
    <r>
      <rPr>
        <sz val="12"/>
        <rFont val="宋体"/>
        <family val="0"/>
      </rPr>
      <t>）</t>
    </r>
  </si>
  <si>
    <r>
      <t>11</t>
    </r>
    <r>
      <rPr>
        <sz val="12"/>
        <rFont val="宋体"/>
        <family val="0"/>
      </rPr>
      <t>、</t>
    </r>
    <r>
      <rPr>
        <sz val="12"/>
        <rFont val="Calibri"/>
        <family val="2"/>
      </rPr>
      <t>2018</t>
    </r>
    <r>
      <rPr>
        <sz val="12"/>
        <rFont val="宋体"/>
        <family val="0"/>
      </rPr>
      <t>年北塔区返还性收入和转移支付分项目决算表（表</t>
    </r>
    <r>
      <rPr>
        <sz val="12"/>
        <rFont val="Calibri"/>
        <family val="2"/>
      </rPr>
      <t>6</t>
    </r>
    <r>
      <rPr>
        <sz val="12"/>
        <rFont val="宋体"/>
        <family val="0"/>
      </rPr>
      <t>）</t>
    </r>
  </si>
  <si>
    <r>
      <t>12</t>
    </r>
    <r>
      <rPr>
        <sz val="12"/>
        <rFont val="宋体"/>
        <family val="0"/>
      </rPr>
      <t>、</t>
    </r>
    <r>
      <rPr>
        <sz val="12"/>
        <rFont val="Calibri"/>
        <family val="2"/>
      </rPr>
      <t>2018</t>
    </r>
    <r>
      <rPr>
        <sz val="12"/>
        <rFont val="宋体"/>
        <family val="0"/>
      </rPr>
      <t>年北塔区政府性基金收入和转移性收支决算总表（表</t>
    </r>
    <r>
      <rPr>
        <sz val="12"/>
        <rFont val="Calibri"/>
        <family val="2"/>
      </rPr>
      <t>7</t>
    </r>
    <r>
      <rPr>
        <sz val="12"/>
        <rFont val="宋体"/>
        <family val="0"/>
      </rPr>
      <t>）</t>
    </r>
  </si>
  <si>
    <r>
      <t>13</t>
    </r>
    <r>
      <rPr>
        <sz val="12"/>
        <rFont val="宋体"/>
        <family val="0"/>
      </rPr>
      <t>、</t>
    </r>
    <r>
      <rPr>
        <sz val="12"/>
        <rFont val="Calibri"/>
        <family val="2"/>
      </rPr>
      <t>2018</t>
    </r>
    <r>
      <rPr>
        <sz val="12"/>
        <rFont val="宋体"/>
        <family val="0"/>
      </rPr>
      <t>年北塔区政府性基金上级补助收入分项目决算表（表</t>
    </r>
    <r>
      <rPr>
        <sz val="12"/>
        <rFont val="Calibri"/>
        <family val="2"/>
      </rPr>
      <t>7-1</t>
    </r>
    <r>
      <rPr>
        <sz val="12"/>
        <rFont val="宋体"/>
        <family val="0"/>
      </rPr>
      <t>）</t>
    </r>
  </si>
  <si>
    <r>
      <t>14</t>
    </r>
    <r>
      <rPr>
        <sz val="12"/>
        <rFont val="宋体"/>
        <family val="0"/>
      </rPr>
      <t>、</t>
    </r>
    <r>
      <rPr>
        <sz val="12"/>
        <rFont val="Calibri"/>
        <family val="2"/>
      </rPr>
      <t>2018</t>
    </r>
    <r>
      <rPr>
        <sz val="12"/>
        <rFont val="宋体"/>
        <family val="0"/>
      </rPr>
      <t>年北塔区政府性基金收入决算表（表</t>
    </r>
    <r>
      <rPr>
        <sz val="12"/>
        <rFont val="Calibri"/>
        <family val="2"/>
      </rPr>
      <t>8</t>
    </r>
    <r>
      <rPr>
        <sz val="12"/>
        <rFont val="宋体"/>
        <family val="0"/>
      </rPr>
      <t>）</t>
    </r>
  </si>
  <si>
    <r>
      <t>15</t>
    </r>
    <r>
      <rPr>
        <sz val="12"/>
        <rFont val="宋体"/>
        <family val="0"/>
      </rPr>
      <t>、</t>
    </r>
    <r>
      <rPr>
        <sz val="12"/>
        <rFont val="Calibri"/>
        <family val="2"/>
      </rPr>
      <t>2018</t>
    </r>
    <r>
      <rPr>
        <sz val="12"/>
        <rFont val="宋体"/>
        <family val="0"/>
      </rPr>
      <t>年北塔区政府性基金支出决算表（表</t>
    </r>
    <r>
      <rPr>
        <sz val="12"/>
        <rFont val="Calibri"/>
        <family val="2"/>
      </rPr>
      <t>9</t>
    </r>
    <r>
      <rPr>
        <sz val="12"/>
        <rFont val="宋体"/>
        <family val="0"/>
      </rPr>
      <t>）</t>
    </r>
  </si>
  <si>
    <r>
      <t>16</t>
    </r>
    <r>
      <rPr>
        <sz val="12"/>
        <rFont val="宋体"/>
        <family val="0"/>
      </rPr>
      <t>、</t>
    </r>
    <r>
      <rPr>
        <sz val="12"/>
        <rFont val="Calibri"/>
        <family val="2"/>
      </rPr>
      <t>2018</t>
    </r>
    <r>
      <rPr>
        <sz val="12"/>
        <rFont val="宋体"/>
        <family val="0"/>
      </rPr>
      <t>年北塔区国有资本经营收入决算表（表</t>
    </r>
    <r>
      <rPr>
        <sz val="12"/>
        <rFont val="Calibri"/>
        <family val="2"/>
      </rPr>
      <t>10</t>
    </r>
    <r>
      <rPr>
        <sz val="12"/>
        <rFont val="宋体"/>
        <family val="0"/>
      </rPr>
      <t>）</t>
    </r>
  </si>
  <si>
    <r>
      <t>17</t>
    </r>
    <r>
      <rPr>
        <sz val="12"/>
        <rFont val="宋体"/>
        <family val="0"/>
      </rPr>
      <t>、</t>
    </r>
    <r>
      <rPr>
        <sz val="12"/>
        <rFont val="Calibri"/>
        <family val="2"/>
      </rPr>
      <t xml:space="preserve"> 2018</t>
    </r>
    <r>
      <rPr>
        <sz val="12"/>
        <rFont val="宋体"/>
        <family val="0"/>
      </rPr>
      <t>年北塔区国有资本经营支出决算表（表</t>
    </r>
    <r>
      <rPr>
        <sz val="12"/>
        <rFont val="Calibri"/>
        <family val="2"/>
      </rPr>
      <t>11</t>
    </r>
    <r>
      <rPr>
        <sz val="12"/>
        <rFont val="宋体"/>
        <family val="0"/>
      </rPr>
      <t>）</t>
    </r>
  </si>
  <si>
    <r>
      <t>18</t>
    </r>
    <r>
      <rPr>
        <sz val="12"/>
        <rFont val="宋体"/>
        <family val="0"/>
      </rPr>
      <t>、</t>
    </r>
    <r>
      <rPr>
        <sz val="12"/>
        <rFont val="Calibri"/>
        <family val="2"/>
      </rPr>
      <t>2018</t>
    </r>
    <r>
      <rPr>
        <sz val="12"/>
        <rFont val="宋体"/>
        <family val="0"/>
      </rPr>
      <t>年北塔区社会保险基金收入决算表（表</t>
    </r>
    <r>
      <rPr>
        <sz val="12"/>
        <rFont val="Calibri"/>
        <family val="2"/>
      </rPr>
      <t>12</t>
    </r>
    <r>
      <rPr>
        <sz val="12"/>
        <rFont val="宋体"/>
        <family val="0"/>
      </rPr>
      <t>）</t>
    </r>
  </si>
  <si>
    <r>
      <t>19</t>
    </r>
    <r>
      <rPr>
        <sz val="12"/>
        <rFont val="宋体"/>
        <family val="0"/>
      </rPr>
      <t>、</t>
    </r>
    <r>
      <rPr>
        <sz val="12"/>
        <rFont val="Calibri"/>
        <family val="2"/>
      </rPr>
      <t>2018</t>
    </r>
    <r>
      <rPr>
        <sz val="12"/>
        <rFont val="宋体"/>
        <family val="0"/>
      </rPr>
      <t>年北塔区社会保险基金支出决算表（表</t>
    </r>
    <r>
      <rPr>
        <sz val="12"/>
        <rFont val="Calibri"/>
        <family val="2"/>
      </rPr>
      <t>13</t>
    </r>
    <r>
      <rPr>
        <sz val="12"/>
        <rFont val="宋体"/>
        <family val="0"/>
      </rPr>
      <t>）</t>
    </r>
  </si>
  <si>
    <r>
      <t>20</t>
    </r>
    <r>
      <rPr>
        <sz val="12"/>
        <rFont val="宋体"/>
        <family val="0"/>
      </rPr>
      <t>、</t>
    </r>
    <r>
      <rPr>
        <sz val="12"/>
        <rFont val="Calibri"/>
        <family val="2"/>
      </rPr>
      <t>2018</t>
    </r>
    <r>
      <rPr>
        <sz val="12"/>
        <rFont val="宋体"/>
        <family val="0"/>
      </rPr>
      <t>年政府一般债务限额和余额情况表（表</t>
    </r>
    <r>
      <rPr>
        <sz val="12"/>
        <rFont val="Calibri"/>
        <family val="2"/>
      </rPr>
      <t>14</t>
    </r>
    <r>
      <rPr>
        <sz val="12"/>
        <rFont val="宋体"/>
        <family val="0"/>
      </rPr>
      <t>）</t>
    </r>
  </si>
  <si>
    <r>
      <t>21</t>
    </r>
    <r>
      <rPr>
        <sz val="12"/>
        <rFont val="宋体"/>
        <family val="0"/>
      </rPr>
      <t>、</t>
    </r>
    <r>
      <rPr>
        <sz val="12"/>
        <rFont val="Calibri"/>
        <family val="2"/>
      </rPr>
      <t>2018</t>
    </r>
    <r>
      <rPr>
        <sz val="12"/>
        <rFont val="宋体"/>
        <family val="0"/>
      </rPr>
      <t>年政府专项债务限额和余额情况表（表</t>
    </r>
    <r>
      <rPr>
        <sz val="12"/>
        <rFont val="Calibri"/>
        <family val="2"/>
      </rPr>
      <t>15</t>
    </r>
    <r>
      <rPr>
        <sz val="12"/>
        <rFont val="宋体"/>
        <family val="0"/>
      </rPr>
      <t>）</t>
    </r>
  </si>
  <si>
    <r>
      <t>22</t>
    </r>
    <r>
      <rPr>
        <sz val="12"/>
        <rFont val="宋体"/>
        <family val="0"/>
      </rPr>
      <t>、</t>
    </r>
    <r>
      <rPr>
        <sz val="12"/>
        <rFont val="Calibri"/>
        <family val="2"/>
      </rPr>
      <t>2018</t>
    </r>
    <r>
      <rPr>
        <sz val="12"/>
        <rFont val="宋体"/>
        <family val="0"/>
      </rPr>
      <t>年</t>
    </r>
    <r>
      <rPr>
        <sz val="12"/>
        <rFont val="Calibri"/>
        <family val="2"/>
      </rPr>
      <t>“</t>
    </r>
    <r>
      <rPr>
        <sz val="12"/>
        <rFont val="宋体"/>
        <family val="0"/>
      </rPr>
      <t>三公</t>
    </r>
    <r>
      <rPr>
        <sz val="12"/>
        <rFont val="Calibri"/>
        <family val="2"/>
      </rPr>
      <t>”</t>
    </r>
    <r>
      <rPr>
        <sz val="12"/>
        <rFont val="宋体"/>
        <family val="0"/>
      </rPr>
      <t>经费决算表（表</t>
    </r>
    <r>
      <rPr>
        <sz val="12"/>
        <rFont val="Calibri"/>
        <family val="2"/>
      </rPr>
      <t>16</t>
    </r>
    <r>
      <rPr>
        <sz val="12"/>
        <rFont val="宋体"/>
        <family val="0"/>
      </rPr>
      <t>）</t>
    </r>
  </si>
  <si>
    <r>
      <rPr>
        <sz val="11"/>
        <rFont val="宋体"/>
        <family val="0"/>
      </rPr>
      <t>附表一：</t>
    </r>
  </si>
  <si>
    <r>
      <t>2018</t>
    </r>
    <r>
      <rPr>
        <b/>
        <sz val="16"/>
        <rFont val="黑体"/>
        <family val="3"/>
      </rPr>
      <t>年北塔区一般公共预算收入完成情况表</t>
    </r>
  </si>
  <si>
    <t xml:space="preserve"> </t>
  </si>
  <si>
    <r>
      <rPr>
        <sz val="10"/>
        <rFont val="宋体"/>
        <family val="0"/>
      </rPr>
      <t>单位：万元</t>
    </r>
  </si>
  <si>
    <r>
      <rPr>
        <sz val="12"/>
        <rFont val="宋体"/>
        <family val="0"/>
      </rPr>
      <t>项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目</t>
    </r>
  </si>
  <si>
    <r>
      <rPr>
        <sz val="12"/>
        <rFont val="宋体"/>
        <family val="0"/>
      </rPr>
      <t>年度</t>
    </r>
    <r>
      <rPr>
        <sz val="12"/>
        <rFont val="Times New Roman"/>
        <family val="1"/>
      </rPr>
      <t xml:space="preserve">   </t>
    </r>
  </si>
  <si>
    <t>本年
累计</t>
  </si>
  <si>
    <r>
      <rPr>
        <sz val="12"/>
        <rFont val="宋体"/>
        <family val="0"/>
      </rPr>
      <t>占预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算</t>
    </r>
    <r>
      <rPr>
        <sz val="12"/>
        <rFont val="Times New Roman"/>
        <family val="1"/>
      </rPr>
      <t>%</t>
    </r>
  </si>
  <si>
    <t>上年
同期</t>
  </si>
  <si>
    <t>增减
额</t>
  </si>
  <si>
    <r>
      <rPr>
        <sz val="12"/>
        <rFont val="宋体"/>
        <family val="0"/>
      </rPr>
      <t>增减</t>
    </r>
    <r>
      <rPr>
        <sz val="12"/>
        <rFont val="Times New Roman"/>
        <family val="1"/>
      </rPr>
      <t xml:space="preserve"> 
(+-%)</t>
    </r>
  </si>
  <si>
    <r>
      <rPr>
        <sz val="12"/>
        <rFont val="宋体"/>
        <family val="0"/>
      </rPr>
      <t>预算</t>
    </r>
  </si>
  <si>
    <r>
      <rPr>
        <sz val="11"/>
        <rFont val="宋体"/>
        <family val="0"/>
      </rPr>
      <t>一、税收收入</t>
    </r>
  </si>
  <si>
    <r>
      <t xml:space="preserve"> 1.</t>
    </r>
    <r>
      <rPr>
        <sz val="11"/>
        <rFont val="宋体"/>
        <family val="0"/>
      </rPr>
      <t>增值税</t>
    </r>
    <r>
      <rPr>
        <sz val="11"/>
        <rFont val="Times New Roman"/>
        <family val="1"/>
      </rPr>
      <t>37.5%</t>
    </r>
  </si>
  <si>
    <r>
      <t xml:space="preserve">   </t>
    </r>
    <r>
      <rPr>
        <sz val="11"/>
        <rFont val="宋体"/>
        <family val="0"/>
      </rPr>
      <t>其中：改征增值税</t>
    </r>
    <r>
      <rPr>
        <sz val="11"/>
        <rFont val="Times New Roman"/>
        <family val="1"/>
      </rPr>
      <t>37.5%</t>
    </r>
  </si>
  <si>
    <r>
      <t xml:space="preserve"> 2.</t>
    </r>
    <r>
      <rPr>
        <sz val="11"/>
        <rFont val="宋体"/>
        <family val="0"/>
      </rPr>
      <t>营业税</t>
    </r>
    <r>
      <rPr>
        <sz val="11"/>
        <rFont val="Times New Roman"/>
        <family val="1"/>
      </rPr>
      <t>37.5%</t>
    </r>
  </si>
  <si>
    <r>
      <t xml:space="preserve"> 3.</t>
    </r>
    <r>
      <rPr>
        <sz val="11"/>
        <rFont val="宋体"/>
        <family val="0"/>
      </rPr>
      <t>企业所得税</t>
    </r>
    <r>
      <rPr>
        <sz val="11"/>
        <rFont val="Times New Roman"/>
        <family val="1"/>
      </rPr>
      <t>28%</t>
    </r>
  </si>
  <si>
    <r>
      <t xml:space="preserve"> 4.</t>
    </r>
    <r>
      <rPr>
        <sz val="11"/>
        <rFont val="宋体"/>
        <family val="0"/>
      </rPr>
      <t>个人所得税</t>
    </r>
    <r>
      <rPr>
        <sz val="11"/>
        <rFont val="Times New Roman"/>
        <family val="1"/>
      </rPr>
      <t>28%</t>
    </r>
  </si>
  <si>
    <r>
      <t xml:space="preserve"> 5.</t>
    </r>
    <r>
      <rPr>
        <sz val="11"/>
        <rFont val="宋体"/>
        <family val="0"/>
      </rPr>
      <t>资源税</t>
    </r>
    <r>
      <rPr>
        <sz val="11"/>
        <rFont val="Times New Roman"/>
        <family val="1"/>
      </rPr>
      <t>75%</t>
    </r>
  </si>
  <si>
    <r>
      <t xml:space="preserve"> 6.</t>
    </r>
    <r>
      <rPr>
        <sz val="11"/>
        <rFont val="宋体"/>
        <family val="0"/>
      </rPr>
      <t>城市维护建设税</t>
    </r>
  </si>
  <si>
    <r>
      <t xml:space="preserve"> 7.</t>
    </r>
    <r>
      <rPr>
        <sz val="11"/>
        <rFont val="宋体"/>
        <family val="0"/>
      </rPr>
      <t>房产税</t>
    </r>
  </si>
  <si>
    <r>
      <t xml:space="preserve"> 8.</t>
    </r>
    <r>
      <rPr>
        <sz val="11"/>
        <rFont val="宋体"/>
        <family val="0"/>
      </rPr>
      <t>印花税</t>
    </r>
  </si>
  <si>
    <r>
      <t xml:space="preserve"> 9.</t>
    </r>
    <r>
      <rPr>
        <sz val="11"/>
        <rFont val="宋体"/>
        <family val="0"/>
      </rPr>
      <t>城镇土地使用税</t>
    </r>
    <r>
      <rPr>
        <sz val="11"/>
        <rFont val="Times New Roman"/>
        <family val="1"/>
      </rPr>
      <t>70%</t>
    </r>
  </si>
  <si>
    <r>
      <t xml:space="preserve"> 10.</t>
    </r>
    <r>
      <rPr>
        <sz val="11"/>
        <rFont val="宋体"/>
        <family val="0"/>
      </rPr>
      <t>土地增值税</t>
    </r>
  </si>
  <si>
    <r>
      <t xml:space="preserve"> 11.</t>
    </r>
    <r>
      <rPr>
        <sz val="11"/>
        <rFont val="宋体"/>
        <family val="0"/>
      </rPr>
      <t>车船税</t>
    </r>
  </si>
  <si>
    <r>
      <t xml:space="preserve"> 12.</t>
    </r>
    <r>
      <rPr>
        <sz val="11"/>
        <rFont val="宋体"/>
        <family val="0"/>
      </rPr>
      <t>耕地占用税</t>
    </r>
  </si>
  <si>
    <r>
      <t xml:space="preserve"> 13.</t>
    </r>
    <r>
      <rPr>
        <sz val="11"/>
        <rFont val="宋体"/>
        <family val="0"/>
      </rPr>
      <t>契税</t>
    </r>
  </si>
  <si>
    <r>
      <t xml:space="preserve"> 14.</t>
    </r>
    <r>
      <rPr>
        <sz val="11"/>
        <rFont val="宋体"/>
        <family val="0"/>
      </rPr>
      <t>环境保护税</t>
    </r>
    <r>
      <rPr>
        <sz val="11"/>
        <rFont val="Times New Roman"/>
        <family val="1"/>
      </rPr>
      <t>70%</t>
    </r>
  </si>
  <si>
    <r>
      <rPr>
        <sz val="11"/>
        <rFont val="宋体"/>
        <family val="0"/>
      </rPr>
      <t>二、非税收入</t>
    </r>
  </si>
  <si>
    <r>
      <t xml:space="preserve"> 1.</t>
    </r>
    <r>
      <rPr>
        <sz val="11"/>
        <rFont val="宋体"/>
        <family val="0"/>
      </rPr>
      <t>专项收入</t>
    </r>
  </si>
  <si>
    <r>
      <t xml:space="preserve"> 2.</t>
    </r>
    <r>
      <rPr>
        <sz val="11"/>
        <rFont val="宋体"/>
        <family val="0"/>
      </rPr>
      <t>行政性收费</t>
    </r>
  </si>
  <si>
    <r>
      <t xml:space="preserve"> 3.</t>
    </r>
    <r>
      <rPr>
        <sz val="11"/>
        <rFont val="宋体"/>
        <family val="0"/>
      </rPr>
      <t>罚没收入</t>
    </r>
  </si>
  <si>
    <r>
      <t xml:space="preserve"> 4.</t>
    </r>
    <r>
      <rPr>
        <sz val="11"/>
        <rFont val="宋体"/>
        <family val="0"/>
      </rPr>
      <t>国有资本经营收入</t>
    </r>
  </si>
  <si>
    <r>
      <t xml:space="preserve"> 5.</t>
    </r>
    <r>
      <rPr>
        <sz val="11"/>
        <rFont val="宋体"/>
        <family val="0"/>
      </rPr>
      <t>捐赠收入</t>
    </r>
  </si>
  <si>
    <r>
      <t xml:space="preserve"> 6.</t>
    </r>
    <r>
      <rPr>
        <sz val="11"/>
        <rFont val="宋体"/>
        <family val="0"/>
      </rPr>
      <t>政府住房基金收入</t>
    </r>
  </si>
  <si>
    <r>
      <t xml:space="preserve"> 7.</t>
    </r>
    <r>
      <rPr>
        <sz val="11"/>
        <rFont val="宋体"/>
        <family val="0"/>
      </rPr>
      <t>国有资源（资产）有偿使用收入</t>
    </r>
  </si>
  <si>
    <r>
      <t xml:space="preserve"> 8.</t>
    </r>
    <r>
      <rPr>
        <sz val="11"/>
        <rFont val="宋体"/>
        <family val="0"/>
      </rPr>
      <t>其他非税收入</t>
    </r>
  </si>
  <si>
    <r>
      <rPr>
        <b/>
        <sz val="11"/>
        <rFont val="宋体"/>
        <family val="0"/>
      </rPr>
      <t>地方一般公共预算收入</t>
    </r>
  </si>
  <si>
    <r>
      <rPr>
        <b/>
        <sz val="11"/>
        <rFont val="宋体"/>
        <family val="0"/>
      </rPr>
      <t>上划省级收入</t>
    </r>
  </si>
  <si>
    <r>
      <t xml:space="preserve">    </t>
    </r>
    <r>
      <rPr>
        <sz val="11"/>
        <rFont val="宋体"/>
        <family val="0"/>
      </rPr>
      <t>上划省级增值税</t>
    </r>
    <r>
      <rPr>
        <sz val="11"/>
        <rFont val="Times New Roman"/>
        <family val="1"/>
      </rPr>
      <t>12.5%</t>
    </r>
  </si>
  <si>
    <r>
      <t xml:space="preserve">    </t>
    </r>
    <r>
      <rPr>
        <sz val="11"/>
        <rFont val="宋体"/>
        <family val="0"/>
      </rPr>
      <t>上划省级营业税</t>
    </r>
    <r>
      <rPr>
        <sz val="11"/>
        <rFont val="Times New Roman"/>
        <family val="1"/>
      </rPr>
      <t>12.5%</t>
    </r>
  </si>
  <si>
    <r>
      <t xml:space="preserve">    </t>
    </r>
    <r>
      <rPr>
        <sz val="11"/>
        <rFont val="宋体"/>
        <family val="0"/>
      </rPr>
      <t>上划省级企业所得税</t>
    </r>
    <r>
      <rPr>
        <sz val="11"/>
        <rFont val="Times New Roman"/>
        <family val="1"/>
      </rPr>
      <t>12%</t>
    </r>
  </si>
  <si>
    <r>
      <t xml:space="preserve">    </t>
    </r>
    <r>
      <rPr>
        <sz val="11"/>
        <rFont val="宋体"/>
        <family val="0"/>
      </rPr>
      <t>上划省级个人所得税</t>
    </r>
    <r>
      <rPr>
        <sz val="11"/>
        <rFont val="Times New Roman"/>
        <family val="1"/>
      </rPr>
      <t>12%</t>
    </r>
  </si>
  <si>
    <r>
      <t xml:space="preserve">    </t>
    </r>
    <r>
      <rPr>
        <sz val="11"/>
        <rFont val="宋体"/>
        <family val="0"/>
      </rPr>
      <t>上划省级资源税</t>
    </r>
    <r>
      <rPr>
        <sz val="11"/>
        <rFont val="Times New Roman"/>
        <family val="1"/>
      </rPr>
      <t>25%</t>
    </r>
  </si>
  <si>
    <r>
      <t xml:space="preserve">    </t>
    </r>
    <r>
      <rPr>
        <sz val="11"/>
        <rFont val="宋体"/>
        <family val="0"/>
      </rPr>
      <t>上划省级城镇土地使用税</t>
    </r>
    <r>
      <rPr>
        <sz val="11"/>
        <rFont val="Times New Roman"/>
        <family val="1"/>
      </rPr>
      <t>30%</t>
    </r>
  </si>
  <si>
    <r>
      <t xml:space="preserve">    </t>
    </r>
    <r>
      <rPr>
        <sz val="11"/>
        <rFont val="宋体"/>
        <family val="0"/>
      </rPr>
      <t>上划省级环境保护税</t>
    </r>
    <r>
      <rPr>
        <sz val="11"/>
        <rFont val="Times New Roman"/>
        <family val="1"/>
      </rPr>
      <t>30%</t>
    </r>
  </si>
  <si>
    <r>
      <rPr>
        <b/>
        <sz val="11"/>
        <rFont val="宋体"/>
        <family val="0"/>
      </rPr>
      <t>上划中央收入</t>
    </r>
  </si>
  <si>
    <r>
      <t xml:space="preserve">    </t>
    </r>
    <r>
      <rPr>
        <sz val="11"/>
        <rFont val="宋体"/>
        <family val="0"/>
      </rPr>
      <t>上划中央增值税</t>
    </r>
    <r>
      <rPr>
        <sz val="11"/>
        <rFont val="Times New Roman"/>
        <family val="1"/>
      </rPr>
      <t>50%</t>
    </r>
  </si>
  <si>
    <r>
      <t xml:space="preserve">    </t>
    </r>
    <r>
      <rPr>
        <sz val="11"/>
        <rFont val="宋体"/>
        <family val="0"/>
      </rPr>
      <t>上划中央企业所得税</t>
    </r>
    <r>
      <rPr>
        <sz val="11"/>
        <rFont val="Times New Roman"/>
        <family val="1"/>
      </rPr>
      <t>60%</t>
    </r>
  </si>
  <si>
    <r>
      <t xml:space="preserve">    </t>
    </r>
    <r>
      <rPr>
        <sz val="11"/>
        <rFont val="宋体"/>
        <family val="0"/>
      </rPr>
      <t>上划中央个人所得税</t>
    </r>
    <r>
      <rPr>
        <sz val="11"/>
        <rFont val="Times New Roman"/>
        <family val="1"/>
      </rPr>
      <t>60%</t>
    </r>
  </si>
  <si>
    <r>
      <t xml:space="preserve">    </t>
    </r>
    <r>
      <rPr>
        <sz val="11"/>
        <rFont val="宋体"/>
        <family val="0"/>
      </rPr>
      <t>上划中央营业税</t>
    </r>
    <r>
      <rPr>
        <sz val="11"/>
        <rFont val="Times New Roman"/>
        <family val="1"/>
      </rPr>
      <t>50%</t>
    </r>
  </si>
  <si>
    <t>一般公共预算收入</t>
  </si>
  <si>
    <r>
      <rPr>
        <sz val="12"/>
        <rFont val="宋体"/>
        <family val="0"/>
      </rPr>
      <t>附表二：</t>
    </r>
  </si>
  <si>
    <r>
      <t>2018</t>
    </r>
    <r>
      <rPr>
        <b/>
        <sz val="16"/>
        <rFont val="黑体"/>
        <family val="3"/>
      </rPr>
      <t>年北塔区一般公共预算支出完成情况表</t>
    </r>
  </si>
  <si>
    <r>
      <rPr>
        <sz val="12"/>
        <rFont val="宋体"/>
        <family val="0"/>
      </rPr>
      <t>单位：万元</t>
    </r>
  </si>
  <si>
    <r>
      <rPr>
        <sz val="12"/>
        <rFont val="宋体"/>
        <family val="0"/>
      </rPr>
      <t>年度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</si>
  <si>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本年</t>
    </r>
  </si>
  <si>
    <r>
      <rPr>
        <sz val="12"/>
        <rFont val="宋体"/>
        <family val="0"/>
      </rPr>
      <t>为年度</t>
    </r>
  </si>
  <si>
    <r>
      <rPr>
        <sz val="12"/>
        <rFont val="宋体"/>
        <family val="0"/>
      </rPr>
      <t>上年</t>
    </r>
  </si>
  <si>
    <r>
      <rPr>
        <sz val="12"/>
        <rFont val="宋体"/>
        <family val="0"/>
      </rPr>
      <t>增减</t>
    </r>
  </si>
  <si>
    <r>
      <rPr>
        <sz val="12"/>
        <rFont val="宋体"/>
        <family val="0"/>
      </rPr>
      <t>累计</t>
    </r>
  </si>
  <si>
    <r>
      <rPr>
        <sz val="12"/>
        <rFont val="宋体"/>
        <family val="0"/>
      </rPr>
      <t>预算</t>
    </r>
    <r>
      <rPr>
        <sz val="12"/>
        <rFont val="Times New Roman"/>
        <family val="1"/>
      </rPr>
      <t>%</t>
    </r>
  </si>
  <si>
    <r>
      <rPr>
        <sz val="12"/>
        <rFont val="宋体"/>
        <family val="0"/>
      </rPr>
      <t>同期</t>
    </r>
  </si>
  <si>
    <r>
      <rPr>
        <sz val="12"/>
        <rFont val="宋体"/>
        <family val="0"/>
      </rPr>
      <t>额</t>
    </r>
  </si>
  <si>
    <t>(+-%)</t>
  </si>
  <si>
    <r>
      <rPr>
        <b/>
        <sz val="11"/>
        <rFont val="宋体"/>
        <family val="0"/>
      </rPr>
      <t>一般公共预算支出合计</t>
    </r>
  </si>
  <si>
    <r>
      <rPr>
        <sz val="11"/>
        <rFont val="宋体"/>
        <family val="0"/>
      </rPr>
      <t>一般公共服务支出</t>
    </r>
  </si>
  <si>
    <r>
      <rPr>
        <sz val="11"/>
        <rFont val="宋体"/>
        <family val="0"/>
      </rPr>
      <t>外交支出</t>
    </r>
  </si>
  <si>
    <r>
      <rPr>
        <sz val="11"/>
        <rFont val="宋体"/>
        <family val="0"/>
      </rPr>
      <t>国防支出</t>
    </r>
  </si>
  <si>
    <r>
      <rPr>
        <sz val="11"/>
        <rFont val="宋体"/>
        <family val="0"/>
      </rPr>
      <t>公共安全支出</t>
    </r>
  </si>
  <si>
    <r>
      <rPr>
        <sz val="11"/>
        <rFont val="宋体"/>
        <family val="0"/>
      </rPr>
      <t>教育支出</t>
    </r>
  </si>
  <si>
    <r>
      <rPr>
        <sz val="11"/>
        <rFont val="宋体"/>
        <family val="0"/>
      </rPr>
      <t>科学技术支出</t>
    </r>
  </si>
  <si>
    <r>
      <rPr>
        <sz val="11"/>
        <rFont val="宋体"/>
        <family val="0"/>
      </rPr>
      <t>文化体育与传媒支出</t>
    </r>
  </si>
  <si>
    <r>
      <rPr>
        <sz val="11"/>
        <rFont val="宋体"/>
        <family val="0"/>
      </rPr>
      <t>社会保障和就业支出</t>
    </r>
  </si>
  <si>
    <r>
      <rPr>
        <sz val="11"/>
        <rFont val="宋体"/>
        <family val="0"/>
      </rPr>
      <t>医疗卫生与计划生育支出</t>
    </r>
  </si>
  <si>
    <r>
      <rPr>
        <sz val="11"/>
        <rFont val="宋体"/>
        <family val="0"/>
      </rPr>
      <t>节能环保支出</t>
    </r>
  </si>
  <si>
    <r>
      <rPr>
        <sz val="11"/>
        <rFont val="宋体"/>
        <family val="0"/>
      </rPr>
      <t>城乡社区支出</t>
    </r>
  </si>
  <si>
    <r>
      <rPr>
        <sz val="11"/>
        <rFont val="宋体"/>
        <family val="0"/>
      </rPr>
      <t>农林水支出</t>
    </r>
  </si>
  <si>
    <r>
      <rPr>
        <sz val="11"/>
        <rFont val="宋体"/>
        <family val="0"/>
      </rPr>
      <t>交通运输支出</t>
    </r>
  </si>
  <si>
    <r>
      <rPr>
        <sz val="11"/>
        <rFont val="宋体"/>
        <family val="0"/>
      </rPr>
      <t>资源勘探信息等支出</t>
    </r>
  </si>
  <si>
    <r>
      <rPr>
        <sz val="11"/>
        <rFont val="宋体"/>
        <family val="0"/>
      </rPr>
      <t>商业服务业等支出</t>
    </r>
  </si>
  <si>
    <r>
      <rPr>
        <sz val="11"/>
        <rFont val="宋体"/>
        <family val="0"/>
      </rPr>
      <t>金融支出</t>
    </r>
  </si>
  <si>
    <r>
      <rPr>
        <sz val="11"/>
        <rFont val="宋体"/>
        <family val="0"/>
      </rPr>
      <t>援助其他地区支出</t>
    </r>
  </si>
  <si>
    <r>
      <rPr>
        <sz val="11"/>
        <rFont val="宋体"/>
        <family val="0"/>
      </rPr>
      <t>国土海洋气象等支出</t>
    </r>
  </si>
  <si>
    <r>
      <rPr>
        <sz val="11"/>
        <rFont val="宋体"/>
        <family val="0"/>
      </rPr>
      <t>住房保障支出</t>
    </r>
  </si>
  <si>
    <r>
      <rPr>
        <sz val="11"/>
        <rFont val="宋体"/>
        <family val="0"/>
      </rPr>
      <t>粮油物资储备事务</t>
    </r>
  </si>
  <si>
    <r>
      <rPr>
        <sz val="11"/>
        <rFont val="宋体"/>
        <family val="0"/>
      </rPr>
      <t>债务付息支出</t>
    </r>
  </si>
  <si>
    <r>
      <rPr>
        <sz val="11"/>
        <rFont val="宋体"/>
        <family val="0"/>
      </rPr>
      <t>其他支出</t>
    </r>
  </si>
  <si>
    <t>附表三：</t>
  </si>
  <si>
    <t>2018年北塔区财政收支平衡（决算）表</t>
  </si>
  <si>
    <t>单位：万元</t>
  </si>
  <si>
    <t>项目</t>
  </si>
  <si>
    <t>实际完成</t>
  </si>
  <si>
    <t>一、一般公共预算收入</t>
  </si>
  <si>
    <t>一、一般公共预算支出</t>
  </si>
  <si>
    <t>二、上级补助收入</t>
  </si>
  <si>
    <t>1、成品油税费改革税收返还收入</t>
  </si>
  <si>
    <t>二、上解上级支出</t>
  </si>
  <si>
    <t>2、增值税税收返还收入</t>
  </si>
  <si>
    <t>3、体制补助收入</t>
  </si>
  <si>
    <t>三、债券还本支出</t>
  </si>
  <si>
    <t>4、其他返还性收入</t>
  </si>
  <si>
    <t>5、均衡性转移支付收入</t>
  </si>
  <si>
    <t>四、补充预算稳定调节基金</t>
  </si>
  <si>
    <t>6、县级基本财力保障机制奖补资金收入</t>
  </si>
  <si>
    <t>7、结算补助收入</t>
  </si>
  <si>
    <t>五、结转下年的支出</t>
  </si>
  <si>
    <t>8、基层公检法司转移支付收入</t>
  </si>
  <si>
    <t>9、城乡义务教育转移支付收入</t>
  </si>
  <si>
    <t>10、基本养老金转移支付收入</t>
  </si>
  <si>
    <r>
      <t>11、</t>
    </r>
    <r>
      <rPr>
        <sz val="10"/>
        <rFont val="宋体"/>
        <family val="0"/>
      </rPr>
      <t>城乡居民医疗保险转移支付收入</t>
    </r>
  </si>
  <si>
    <r>
      <t>12、</t>
    </r>
    <r>
      <rPr>
        <sz val="10"/>
        <rFont val="宋体"/>
        <family val="0"/>
      </rPr>
      <t>农村综合改革转移支付收入</t>
    </r>
  </si>
  <si>
    <r>
      <t>13、</t>
    </r>
    <r>
      <rPr>
        <sz val="10"/>
        <rFont val="宋体"/>
        <family val="0"/>
      </rPr>
      <t>固定数额补助收入</t>
    </r>
  </si>
  <si>
    <r>
      <t>14、</t>
    </r>
    <r>
      <rPr>
        <sz val="10"/>
        <rFont val="宋体"/>
        <family val="0"/>
      </rPr>
      <t>贫困地区转移支付收入</t>
    </r>
  </si>
  <si>
    <r>
      <t>15、</t>
    </r>
    <r>
      <rPr>
        <sz val="10"/>
        <rFont val="宋体"/>
        <family val="0"/>
      </rPr>
      <t>其他一般性转移支付收入</t>
    </r>
  </si>
  <si>
    <t>16、专项转移支付收入</t>
  </si>
  <si>
    <t>三、下级上解收入</t>
  </si>
  <si>
    <t xml:space="preserve">四、调入资金   </t>
  </si>
  <si>
    <t>五、债务转贷收入</t>
  </si>
  <si>
    <t>六、调入预算稳定调节基金</t>
  </si>
  <si>
    <t>七、上年结余</t>
  </si>
  <si>
    <t>收  入  总  计</t>
  </si>
  <si>
    <t>支  出  总  计</t>
  </si>
  <si>
    <t>附表四：</t>
  </si>
  <si>
    <t>2018年北塔区基金财政收支平衡（决算）表</t>
  </si>
  <si>
    <t>项    目</t>
  </si>
  <si>
    <t>一、本年收入</t>
  </si>
  <si>
    <t>一、本年支出</t>
  </si>
  <si>
    <t>1、新增建设用地土地有偿使用费收入</t>
  </si>
  <si>
    <t>1、科学技术</t>
  </si>
  <si>
    <t>2、国有土地收益基金收入</t>
  </si>
  <si>
    <t>2、文化体育与传媒</t>
  </si>
  <si>
    <t>3、农业土地开发资金收入</t>
  </si>
  <si>
    <t>3、社会保障和就业</t>
  </si>
  <si>
    <t>4、国有土地使用权出让金收入</t>
  </si>
  <si>
    <t>4、节能环保支出</t>
  </si>
  <si>
    <t>5、彩票公益金收入</t>
  </si>
  <si>
    <t>5、城乡社区支出</t>
  </si>
  <si>
    <t>6、城市基础设施配套费收入</t>
  </si>
  <si>
    <t>6、农林水支出</t>
  </si>
  <si>
    <t>7、污水处理费收入</t>
  </si>
  <si>
    <t>7、交通运输</t>
  </si>
  <si>
    <t>8、其他政府性基金收入</t>
  </si>
  <si>
    <t>8、资源勘探电力信息等事务</t>
  </si>
  <si>
    <t>9、商业服务业等事务</t>
  </si>
  <si>
    <t>10、其他政府性基金支出</t>
  </si>
  <si>
    <t>三、地方政府专项债券收入</t>
  </si>
  <si>
    <t>三、专项债务还本支出</t>
  </si>
  <si>
    <t>四、调入资金</t>
  </si>
  <si>
    <t>四、调出资金</t>
  </si>
  <si>
    <t>五、上年结余</t>
  </si>
  <si>
    <t>五、年终结余</t>
  </si>
  <si>
    <t>收入合计</t>
  </si>
  <si>
    <t>支出合计</t>
  </si>
  <si>
    <t>附表五</t>
  </si>
  <si>
    <t>2018年度北塔区社会保险基金决算情况汇总表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</si>
  <si>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</si>
  <si>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</si>
  <si>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</si>
  <si>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</si>
  <si>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</si>
  <si>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</si>
  <si>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</si>
  <si>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</si>
  <si>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</si>
  <si>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</si>
  <si>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</si>
  <si>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</si>
  <si>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</si>
  <si>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</si>
  <si>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</si>
  <si>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</si>
  <si>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</si>
  <si>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</si>
  <si>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</si>
  <si>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</si>
  <si>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</si>
  <si>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</si>
  <si>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</si>
  <si>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</si>
  <si>
    <t>表1</t>
  </si>
  <si>
    <t>2018年北塔区一般公共预算收入决算总表</t>
  </si>
  <si>
    <t>项  目</t>
  </si>
  <si>
    <t>决 算 数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</si>
  <si>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返还性收入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</si>
  <si>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一般性转移支付收入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</si>
  <si>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专项转移支付收入</t>
    </r>
  </si>
  <si>
    <t>三、上年结余</t>
  </si>
  <si>
    <t>一般公共预算收入总计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</si>
  <si>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2</t>
    </r>
  </si>
  <si>
    <r>
      <t>2018</t>
    </r>
    <r>
      <rPr>
        <sz val="16"/>
        <rFont val="黑体"/>
        <family val="3"/>
      </rPr>
      <t>年北塔区一般公共预算收入决算明细表</t>
    </r>
  </si>
  <si>
    <r>
      <rPr>
        <sz val="11"/>
        <rFont val="仿宋_GB2312"/>
        <family val="0"/>
      </rPr>
      <t>单位：万元</t>
    </r>
  </si>
  <si>
    <r>
      <rPr>
        <sz val="11"/>
        <rFont val="黑体"/>
        <family val="3"/>
      </rPr>
      <t>收入项目</t>
    </r>
  </si>
  <si>
    <r>
      <t>2018</t>
    </r>
    <r>
      <rPr>
        <sz val="11"/>
        <rFont val="黑体"/>
        <family val="3"/>
      </rPr>
      <t>年预算数</t>
    </r>
  </si>
  <si>
    <r>
      <t>2018</t>
    </r>
    <r>
      <rPr>
        <sz val="11"/>
        <rFont val="黑体"/>
        <family val="3"/>
      </rPr>
      <t>年决算数</t>
    </r>
  </si>
  <si>
    <r>
      <rPr>
        <sz val="11"/>
        <rFont val="黑体"/>
        <family val="3"/>
      </rPr>
      <t>上年</t>
    </r>
    <r>
      <rPr>
        <sz val="11"/>
        <rFont val="Times New Roman"/>
        <family val="1"/>
      </rPr>
      <t>12</t>
    </r>
    <r>
      <rPr>
        <sz val="11"/>
        <rFont val="黑体"/>
        <family val="3"/>
      </rPr>
      <t>月底完成数</t>
    </r>
  </si>
  <si>
    <r>
      <rPr>
        <sz val="11"/>
        <rFont val="黑体"/>
        <family val="3"/>
      </rPr>
      <t>决算数为预算的</t>
    </r>
    <r>
      <rPr>
        <sz val="11"/>
        <rFont val="Times New Roman"/>
        <family val="1"/>
      </rPr>
      <t>%</t>
    </r>
  </si>
  <si>
    <r>
      <rPr>
        <sz val="11"/>
        <rFont val="黑体"/>
        <family val="3"/>
      </rPr>
      <t>决算数为上年决算的</t>
    </r>
    <r>
      <rPr>
        <sz val="11"/>
        <rFont val="Times New Roman"/>
        <family val="1"/>
      </rPr>
      <t>%</t>
    </r>
  </si>
  <si>
    <r>
      <rPr>
        <b/>
        <sz val="11"/>
        <rFont val="黑体"/>
        <family val="3"/>
      </rPr>
      <t>税收收入小计</t>
    </r>
  </si>
  <si>
    <r>
      <rPr>
        <sz val="11"/>
        <rFont val="仿宋_GB2312"/>
        <family val="0"/>
      </rPr>
      <t>增值税</t>
    </r>
  </si>
  <si>
    <r>
      <rPr>
        <sz val="11"/>
        <rFont val="仿宋_GB2312"/>
        <family val="0"/>
      </rPr>
      <t>营业税</t>
    </r>
  </si>
  <si>
    <r>
      <rPr>
        <sz val="11"/>
        <rFont val="仿宋_GB2312"/>
        <family val="0"/>
      </rPr>
      <t>企业所得税</t>
    </r>
  </si>
  <si>
    <r>
      <rPr>
        <sz val="11"/>
        <rFont val="仿宋_GB2312"/>
        <family val="0"/>
      </rPr>
      <t>个人所得税</t>
    </r>
  </si>
  <si>
    <r>
      <rPr>
        <sz val="11"/>
        <rFont val="仿宋_GB2312"/>
        <family val="0"/>
      </rPr>
      <t>资源税</t>
    </r>
  </si>
  <si>
    <r>
      <rPr>
        <sz val="11"/>
        <rFont val="仿宋_GB2312"/>
        <family val="0"/>
      </rPr>
      <t>城市维护建设税</t>
    </r>
  </si>
  <si>
    <r>
      <rPr>
        <sz val="11"/>
        <rFont val="仿宋_GB2312"/>
        <family val="0"/>
      </rPr>
      <t>房产税</t>
    </r>
  </si>
  <si>
    <r>
      <rPr>
        <sz val="11"/>
        <rFont val="仿宋_GB2312"/>
        <family val="0"/>
      </rPr>
      <t>印花税</t>
    </r>
  </si>
  <si>
    <r>
      <rPr>
        <sz val="11"/>
        <rFont val="仿宋_GB2312"/>
        <family val="0"/>
      </rPr>
      <t>城镇土地使用税</t>
    </r>
  </si>
  <si>
    <r>
      <rPr>
        <sz val="11"/>
        <rFont val="仿宋_GB2312"/>
        <family val="0"/>
      </rPr>
      <t>土地增值税</t>
    </r>
  </si>
  <si>
    <r>
      <rPr>
        <sz val="11"/>
        <rFont val="仿宋_GB2312"/>
        <family val="0"/>
      </rPr>
      <t>车船税</t>
    </r>
  </si>
  <si>
    <r>
      <rPr>
        <sz val="11"/>
        <rFont val="仿宋_GB2312"/>
        <family val="0"/>
      </rPr>
      <t>耕地占用税</t>
    </r>
  </si>
  <si>
    <r>
      <rPr>
        <b/>
        <sz val="11"/>
        <rFont val="黑体"/>
        <family val="3"/>
      </rPr>
      <t>非税收入小计</t>
    </r>
  </si>
  <si>
    <r>
      <rPr>
        <sz val="11"/>
        <rFont val="仿宋_GB2312"/>
        <family val="0"/>
      </rPr>
      <t>专项收入</t>
    </r>
  </si>
  <si>
    <r>
      <rPr>
        <sz val="11"/>
        <rFont val="仿宋_GB2312"/>
        <family val="0"/>
      </rPr>
      <t>行政事业性收费收入</t>
    </r>
  </si>
  <si>
    <r>
      <rPr>
        <sz val="11"/>
        <rFont val="仿宋_GB2312"/>
        <family val="0"/>
      </rPr>
      <t>罚没收入</t>
    </r>
  </si>
  <si>
    <r>
      <rPr>
        <sz val="11"/>
        <rFont val="仿宋_GB2312"/>
        <family val="0"/>
      </rPr>
      <t>国有资源（资产）有偿使用收入</t>
    </r>
  </si>
  <si>
    <r>
      <rPr>
        <sz val="11"/>
        <rFont val="仿宋_GB2312"/>
        <family val="0"/>
      </rPr>
      <t>其他收入</t>
    </r>
  </si>
  <si>
    <r>
      <rPr>
        <b/>
        <sz val="11"/>
        <rFont val="黑体"/>
        <family val="3"/>
      </rPr>
      <t>一般公共预算地方财政收入合计</t>
    </r>
  </si>
  <si>
    <t>表3</t>
  </si>
  <si>
    <t>2018年北塔区一般公共预算支出决算表</t>
  </si>
  <si>
    <r>
      <t xml:space="preserve">项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目</t>
    </r>
  </si>
  <si>
    <t>三、调出资金</t>
  </si>
  <si>
    <t>四、债务还本支出</t>
  </si>
  <si>
    <t>五、补充预算稳定调节基金</t>
  </si>
  <si>
    <t>六、年终结余</t>
  </si>
  <si>
    <t>一般公共预算支出合计</t>
  </si>
  <si>
    <t>表4</t>
  </si>
  <si>
    <t>2018年北塔区一般公共预算本级支出决算功能分类明细表</t>
  </si>
  <si>
    <t>科目名称</t>
  </si>
  <si>
    <r>
      <t>2018</t>
    </r>
    <r>
      <rPr>
        <b/>
        <sz val="10"/>
        <rFont val="宋体"/>
        <family val="0"/>
      </rPr>
      <t>年决算数</t>
    </r>
  </si>
  <si>
    <r>
      <t>2017</t>
    </r>
    <r>
      <rPr>
        <b/>
        <sz val="10"/>
        <rFont val="宋体"/>
        <family val="0"/>
      </rPr>
      <t>年决算数</t>
    </r>
  </si>
  <si>
    <r>
      <rPr>
        <b/>
        <sz val="10"/>
        <rFont val="宋体"/>
        <family val="0"/>
      </rPr>
      <t>决算数为上年决算数的</t>
    </r>
    <r>
      <rPr>
        <b/>
        <sz val="10"/>
        <rFont val="Times New Roman"/>
        <family val="1"/>
      </rPr>
      <t>%</t>
    </r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</si>
  <si>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</si>
  <si>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</si>
  <si>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</si>
  <si>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</si>
  <si>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</si>
  <si>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</si>
  <si>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</si>
  <si>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</si>
  <si>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</si>
  <si>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</si>
  <si>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</si>
  <si>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</si>
  <si>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</si>
  <si>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</si>
  <si>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</si>
  <si>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</si>
  <si>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</si>
  <si>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</si>
  <si>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</si>
  <si>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</si>
  <si>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</si>
  <si>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</si>
  <si>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</si>
  <si>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</si>
  <si>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</si>
  <si>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</si>
  <si>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</si>
  <si>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</si>
  <si>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</si>
  <si>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</si>
  <si>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</si>
  <si>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</si>
  <si>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</si>
  <si>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</si>
  <si>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</si>
  <si>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</si>
  <si>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</si>
  <si>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</si>
  <si>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</si>
  <si>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</si>
  <si>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</si>
  <si>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</si>
  <si>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</si>
  <si>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</si>
  <si>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</si>
  <si>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</si>
  <si>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</si>
  <si>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</si>
  <si>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</si>
  <si>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</si>
  <si>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</si>
  <si>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</si>
  <si>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</si>
  <si>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</si>
  <si>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</si>
  <si>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</si>
  <si>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</si>
  <si>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</si>
  <si>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</si>
  <si>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</si>
  <si>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</si>
  <si>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</si>
  <si>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</si>
  <si>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</si>
  <si>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</si>
  <si>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</si>
  <si>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</si>
  <si>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</si>
  <si>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</si>
  <si>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</si>
  <si>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</si>
  <si>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</si>
  <si>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</si>
  <si>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</si>
  <si>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</si>
  <si>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</si>
  <si>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</si>
  <si>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</si>
  <si>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</si>
  <si>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</si>
  <si>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</si>
  <si>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</si>
  <si>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</si>
  <si>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</si>
  <si>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</si>
  <si>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</si>
  <si>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</si>
  <si>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</si>
  <si>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</si>
  <si>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</si>
  <si>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</si>
  <si>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</si>
  <si>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</si>
  <si>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</si>
  <si>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</si>
  <si>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</si>
  <si>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</si>
  <si>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</si>
  <si>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</si>
  <si>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</si>
  <si>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</si>
  <si>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</si>
  <si>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</si>
  <si>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</si>
  <si>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</si>
  <si>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</si>
  <si>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</si>
  <si>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</si>
  <si>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</si>
  <si>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</si>
  <si>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</si>
  <si>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</si>
  <si>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</si>
  <si>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</si>
  <si>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</si>
  <si>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</si>
  <si>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</si>
  <si>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</si>
  <si>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</si>
  <si>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</si>
  <si>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</si>
  <si>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</si>
  <si>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</si>
  <si>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</si>
  <si>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</si>
  <si>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</si>
  <si>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</si>
  <si>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</si>
  <si>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</si>
  <si>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</si>
  <si>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</si>
  <si>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</si>
  <si>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</si>
  <si>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</si>
  <si>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</si>
  <si>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</si>
  <si>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</si>
  <si>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</si>
  <si>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</si>
  <si>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</si>
  <si>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</si>
  <si>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</si>
  <si>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</si>
  <si>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</si>
  <si>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</si>
  <si>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</si>
  <si>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</si>
  <si>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</si>
  <si>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</si>
  <si>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</si>
  <si>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</si>
  <si>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</si>
  <si>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</si>
  <si>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</si>
  <si>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</si>
  <si>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</si>
  <si>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</si>
  <si>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</si>
  <si>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</si>
  <si>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</si>
  <si>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</si>
  <si>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</si>
  <si>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</si>
  <si>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</si>
  <si>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</si>
  <si>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</si>
  <si>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</si>
  <si>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</si>
  <si>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</si>
  <si>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</si>
  <si>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</si>
  <si>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</si>
  <si>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</si>
  <si>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</si>
  <si>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</si>
  <si>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</si>
  <si>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</si>
  <si>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</si>
  <si>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</si>
  <si>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</si>
  <si>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</si>
  <si>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</si>
  <si>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</si>
  <si>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</si>
  <si>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</si>
  <si>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</si>
  <si>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</si>
  <si>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</si>
  <si>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</si>
  <si>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</si>
  <si>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</si>
  <si>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</si>
  <si>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</si>
  <si>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</si>
  <si>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</si>
  <si>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</si>
  <si>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</si>
  <si>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</si>
  <si>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</si>
  <si>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</si>
  <si>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</si>
  <si>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</si>
  <si>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</si>
  <si>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</si>
  <si>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</si>
  <si>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</si>
  <si>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</si>
  <si>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</si>
  <si>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</si>
  <si>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</si>
  <si>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</si>
  <si>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</si>
  <si>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</si>
  <si>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</si>
  <si>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</si>
  <si>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</si>
  <si>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</si>
  <si>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</si>
  <si>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</si>
  <si>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</si>
  <si>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</si>
  <si>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</si>
  <si>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</si>
  <si>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</si>
  <si>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</si>
  <si>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</si>
  <si>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</si>
  <si>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</si>
  <si>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</si>
  <si>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</si>
  <si>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</si>
  <si>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</si>
  <si>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</si>
  <si>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</si>
  <si>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</si>
  <si>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</si>
  <si>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</si>
  <si>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</si>
  <si>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</si>
  <si>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</si>
  <si>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</si>
  <si>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</si>
  <si>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</si>
  <si>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</si>
  <si>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</si>
  <si>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</si>
  <si>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</si>
  <si>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</si>
  <si>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</si>
  <si>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</si>
  <si>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</si>
  <si>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</si>
  <si>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</si>
  <si>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</si>
  <si>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</si>
  <si>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</si>
  <si>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</si>
  <si>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</si>
  <si>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</si>
  <si>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</si>
  <si>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</si>
  <si>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</si>
  <si>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</si>
  <si>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</si>
  <si>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</si>
  <si>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</si>
  <si>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</si>
  <si>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</si>
  <si>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</si>
  <si>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</si>
  <si>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</si>
  <si>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</si>
  <si>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</si>
  <si>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</si>
  <si>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</si>
  <si>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</si>
  <si>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</si>
  <si>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</si>
  <si>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</si>
  <si>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</si>
  <si>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</si>
  <si>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</si>
  <si>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</si>
  <si>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</si>
  <si>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</si>
  <si>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</si>
  <si>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</si>
  <si>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</si>
  <si>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</si>
  <si>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</si>
  <si>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</si>
  <si>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</si>
  <si>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</si>
  <si>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</si>
  <si>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</si>
  <si>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</si>
  <si>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</si>
  <si>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</si>
  <si>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</si>
  <si>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</si>
  <si>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</si>
  <si>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</si>
  <si>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</si>
  <si>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</si>
  <si>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</si>
  <si>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</si>
  <si>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</si>
  <si>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</si>
  <si>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</si>
  <si>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</si>
  <si>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</si>
  <si>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</si>
  <si>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</si>
  <si>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</si>
  <si>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</si>
  <si>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</si>
  <si>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</si>
  <si>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</si>
  <si>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</si>
  <si>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</si>
  <si>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</si>
  <si>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</si>
  <si>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</si>
  <si>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</si>
  <si>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</si>
  <si>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</si>
  <si>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</si>
  <si>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</si>
  <si>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</si>
  <si>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</si>
  <si>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</si>
  <si>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</si>
  <si>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</si>
  <si>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</si>
  <si>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</si>
  <si>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</si>
  <si>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</si>
  <si>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</si>
  <si>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</si>
  <si>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</si>
  <si>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</si>
  <si>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</si>
  <si>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</si>
  <si>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</si>
  <si>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</si>
  <si>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</si>
  <si>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</si>
  <si>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</si>
  <si>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</si>
  <si>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</si>
  <si>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</si>
  <si>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</si>
  <si>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</si>
  <si>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</si>
  <si>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</si>
  <si>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</si>
  <si>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</si>
  <si>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</si>
  <si>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</si>
  <si>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</si>
  <si>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</si>
  <si>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</si>
  <si>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</si>
  <si>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</si>
  <si>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</si>
  <si>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</si>
  <si>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</si>
  <si>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</si>
  <si>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</si>
  <si>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</si>
  <si>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</si>
  <si>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</si>
  <si>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</si>
  <si>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</si>
  <si>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</si>
  <si>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</si>
  <si>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</si>
  <si>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</si>
  <si>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</si>
  <si>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</si>
  <si>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</si>
  <si>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</si>
  <si>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</si>
  <si>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</si>
  <si>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</si>
  <si>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</si>
  <si>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</si>
  <si>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</si>
  <si>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</si>
  <si>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</si>
  <si>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</si>
  <si>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</si>
  <si>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</si>
  <si>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</si>
  <si>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</si>
  <si>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</si>
  <si>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</si>
  <si>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</si>
  <si>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</si>
  <si>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</si>
  <si>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</si>
  <si>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</si>
  <si>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</si>
  <si>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</si>
  <si>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</si>
  <si>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</si>
  <si>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</si>
  <si>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</si>
  <si>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</si>
  <si>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</si>
  <si>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</si>
  <si>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</si>
  <si>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</si>
  <si>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</si>
  <si>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</si>
  <si>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</si>
  <si>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</si>
  <si>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</si>
  <si>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</si>
  <si>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</si>
  <si>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</si>
  <si>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</si>
  <si>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</si>
  <si>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</si>
  <si>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</si>
  <si>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</si>
  <si>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</si>
  <si>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</si>
  <si>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</si>
  <si>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</si>
  <si>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</si>
  <si>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</si>
  <si>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</si>
  <si>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</si>
  <si>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</si>
  <si>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</si>
  <si>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</si>
  <si>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</si>
  <si>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</si>
  <si>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</si>
  <si>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</si>
  <si>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</si>
  <si>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</si>
  <si>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</si>
  <si>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</si>
  <si>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</si>
  <si>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</si>
  <si>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</si>
  <si>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</si>
  <si>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</si>
  <si>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</si>
  <si>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</si>
  <si>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</si>
  <si>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</si>
  <si>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</si>
  <si>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</si>
  <si>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</si>
  <si>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</si>
  <si>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</si>
  <si>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</si>
  <si>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</si>
  <si>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</si>
  <si>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</si>
  <si>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</si>
  <si>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</si>
  <si>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</si>
  <si>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</si>
  <si>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</si>
  <si>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</si>
  <si>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</si>
  <si>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</si>
  <si>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</si>
  <si>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</si>
  <si>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</si>
  <si>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</si>
  <si>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</si>
  <si>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</si>
  <si>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</si>
  <si>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</si>
  <si>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</si>
  <si>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</si>
  <si>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</si>
  <si>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</si>
  <si>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</si>
  <si>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</si>
  <si>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</si>
  <si>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</si>
  <si>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</si>
  <si>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</si>
  <si>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</si>
  <si>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</si>
  <si>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</si>
  <si>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</si>
  <si>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</si>
  <si>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</si>
  <si>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</si>
  <si>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</si>
  <si>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</si>
  <si>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</si>
  <si>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</si>
  <si>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</si>
  <si>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</si>
  <si>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</si>
  <si>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</si>
  <si>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</si>
  <si>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</si>
  <si>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</si>
  <si>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</si>
  <si>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</si>
  <si>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</si>
  <si>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</si>
  <si>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</si>
  <si>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</si>
  <si>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</si>
  <si>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</si>
  <si>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</si>
  <si>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</si>
  <si>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</si>
  <si>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</si>
  <si>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</si>
  <si>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</si>
  <si>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</si>
  <si>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</si>
  <si>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</si>
  <si>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</si>
  <si>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</si>
  <si>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</si>
  <si>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</si>
  <si>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</si>
  <si>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</si>
  <si>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</si>
  <si>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</si>
  <si>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</si>
  <si>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</si>
  <si>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</si>
  <si>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</si>
  <si>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</si>
  <si>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</si>
  <si>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</si>
  <si>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</si>
  <si>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</si>
  <si>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</si>
  <si>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</si>
  <si>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</si>
  <si>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</si>
  <si>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</si>
  <si>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</si>
  <si>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</si>
  <si>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</si>
  <si>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</si>
  <si>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</si>
  <si>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</si>
  <si>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</si>
  <si>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</si>
  <si>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</si>
  <si>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</si>
  <si>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</si>
  <si>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</si>
  <si>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</si>
  <si>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</si>
  <si>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</si>
  <si>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</si>
  <si>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</si>
  <si>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</si>
  <si>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</si>
  <si>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</si>
  <si>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</si>
  <si>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</si>
  <si>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</si>
  <si>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</si>
  <si>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</si>
  <si>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</si>
  <si>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</si>
  <si>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</si>
  <si>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</si>
  <si>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</si>
  <si>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</si>
  <si>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</si>
  <si>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</si>
  <si>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</si>
  <si>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</si>
  <si>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</si>
  <si>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</si>
  <si>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</si>
  <si>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</si>
  <si>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</si>
  <si>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</si>
  <si>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</si>
  <si>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</si>
  <si>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</si>
  <si>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</si>
  <si>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</si>
  <si>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</si>
  <si>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</si>
  <si>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</si>
  <si>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</si>
  <si>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</si>
  <si>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</si>
  <si>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</si>
  <si>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</si>
  <si>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</si>
  <si>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</si>
  <si>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</si>
  <si>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</si>
  <si>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</si>
  <si>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</si>
  <si>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</si>
  <si>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</si>
  <si>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</si>
  <si>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</si>
  <si>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</si>
  <si>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</si>
  <si>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</si>
  <si>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</si>
  <si>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</si>
  <si>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</si>
  <si>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</si>
  <si>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</si>
  <si>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</si>
  <si>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</si>
  <si>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</si>
  <si>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</si>
  <si>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</si>
  <si>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</si>
  <si>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</si>
  <si>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</si>
  <si>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</si>
  <si>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</si>
  <si>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</si>
  <si>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</si>
  <si>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</si>
  <si>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</si>
  <si>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</si>
  <si>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</si>
  <si>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</si>
  <si>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</si>
  <si>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</si>
  <si>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</si>
  <si>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</si>
  <si>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</si>
  <si>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</si>
  <si>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</si>
  <si>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</si>
  <si>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</si>
  <si>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</si>
  <si>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</si>
  <si>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</si>
  <si>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</si>
  <si>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</si>
  <si>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</si>
  <si>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</si>
  <si>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</si>
  <si>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</si>
  <si>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</si>
  <si>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</si>
  <si>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</si>
  <si>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</si>
  <si>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</si>
  <si>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</si>
  <si>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</si>
  <si>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</si>
  <si>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</si>
  <si>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</si>
  <si>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</si>
  <si>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</si>
  <si>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</si>
  <si>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</si>
  <si>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</si>
  <si>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</si>
  <si>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</si>
  <si>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</si>
  <si>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</si>
  <si>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</si>
  <si>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</si>
  <si>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</si>
  <si>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</si>
  <si>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</si>
  <si>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</si>
  <si>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</si>
  <si>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</si>
  <si>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</si>
  <si>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</si>
  <si>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</si>
  <si>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</si>
  <si>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</si>
  <si>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</si>
  <si>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</si>
  <si>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</si>
  <si>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</si>
  <si>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</si>
  <si>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</si>
  <si>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</si>
  <si>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</si>
  <si>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</si>
  <si>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</si>
  <si>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</si>
  <si>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</si>
  <si>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</si>
  <si>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</si>
  <si>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</si>
  <si>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</si>
  <si>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</si>
  <si>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</si>
  <si>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</si>
  <si>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</si>
  <si>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</si>
  <si>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</si>
  <si>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</si>
  <si>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</si>
  <si>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</si>
  <si>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</si>
  <si>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</si>
  <si>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</si>
  <si>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</si>
  <si>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</si>
  <si>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</si>
  <si>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</si>
  <si>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</si>
  <si>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</si>
  <si>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</si>
  <si>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</si>
  <si>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</si>
  <si>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</si>
  <si>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</si>
  <si>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</si>
  <si>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</si>
  <si>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</si>
  <si>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</si>
  <si>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</si>
  <si>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</si>
  <si>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</si>
  <si>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</si>
  <si>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</si>
  <si>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</si>
  <si>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</si>
  <si>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</si>
  <si>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</si>
  <si>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</si>
  <si>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</si>
  <si>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</si>
  <si>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</si>
  <si>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</si>
  <si>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</si>
  <si>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</si>
  <si>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</si>
  <si>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</si>
  <si>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</si>
  <si>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</si>
  <si>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</si>
  <si>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</si>
  <si>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</si>
  <si>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</si>
  <si>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</si>
  <si>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</si>
  <si>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</si>
  <si>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</si>
  <si>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</si>
  <si>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</si>
  <si>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</si>
  <si>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</si>
  <si>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</si>
  <si>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</si>
  <si>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</si>
  <si>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</si>
  <si>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</si>
  <si>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</si>
  <si>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</si>
  <si>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</si>
  <si>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</si>
  <si>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</si>
  <si>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</si>
  <si>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</si>
  <si>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</si>
  <si>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</si>
  <si>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</si>
  <si>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</si>
  <si>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</si>
  <si>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</si>
  <si>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</si>
  <si>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</si>
  <si>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</si>
  <si>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</si>
  <si>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</si>
  <si>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</si>
  <si>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</si>
  <si>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</si>
  <si>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</si>
  <si>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</si>
  <si>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</si>
  <si>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</si>
  <si>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</si>
  <si>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</si>
  <si>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</si>
  <si>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</si>
  <si>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</si>
  <si>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</si>
  <si>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</si>
  <si>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</si>
  <si>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</si>
  <si>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</si>
  <si>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</si>
  <si>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</si>
  <si>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</si>
  <si>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</si>
  <si>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</si>
  <si>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</si>
  <si>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</si>
  <si>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</si>
  <si>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</si>
  <si>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</si>
  <si>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</si>
  <si>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</si>
  <si>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</si>
  <si>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</si>
  <si>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</si>
  <si>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</si>
  <si>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</si>
  <si>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</si>
  <si>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</si>
  <si>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</si>
  <si>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</si>
  <si>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</si>
  <si>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</si>
  <si>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</si>
  <si>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</si>
  <si>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</si>
  <si>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</si>
  <si>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</si>
  <si>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</si>
  <si>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</si>
  <si>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</si>
  <si>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</si>
  <si>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</si>
  <si>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</si>
  <si>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</si>
  <si>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</si>
  <si>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</si>
  <si>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</si>
  <si>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</si>
  <si>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</si>
  <si>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</si>
  <si>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</si>
  <si>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</si>
  <si>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</si>
  <si>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</si>
  <si>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</si>
  <si>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</si>
  <si>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</si>
  <si>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</si>
  <si>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</si>
  <si>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</si>
  <si>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</si>
  <si>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</si>
  <si>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</si>
  <si>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</si>
  <si>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</si>
  <si>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</si>
  <si>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</si>
  <si>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</si>
  <si>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</si>
  <si>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</si>
  <si>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</si>
  <si>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</si>
  <si>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</si>
  <si>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</si>
  <si>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</si>
  <si>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</si>
  <si>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</si>
  <si>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</si>
  <si>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</si>
  <si>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</si>
  <si>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</si>
  <si>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</si>
  <si>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</si>
  <si>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</si>
  <si>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</si>
  <si>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</si>
  <si>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</si>
  <si>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</si>
  <si>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</si>
  <si>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</si>
  <si>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</si>
  <si>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</si>
  <si>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</si>
  <si>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</si>
  <si>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</si>
  <si>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</si>
  <si>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</si>
  <si>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</si>
  <si>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</si>
  <si>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</si>
  <si>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</si>
  <si>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</si>
  <si>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</si>
  <si>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</si>
  <si>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</si>
  <si>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</si>
  <si>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</si>
  <si>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</si>
  <si>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</si>
  <si>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</si>
  <si>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</si>
  <si>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</si>
  <si>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</si>
  <si>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</si>
  <si>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</si>
  <si>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</si>
  <si>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</si>
  <si>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</si>
  <si>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</si>
  <si>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</si>
  <si>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</si>
  <si>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</si>
  <si>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</si>
  <si>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</si>
  <si>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</si>
  <si>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</si>
  <si>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</si>
  <si>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</si>
  <si>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</si>
  <si>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</si>
  <si>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</si>
  <si>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</si>
  <si>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</si>
  <si>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</si>
  <si>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</si>
  <si>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</si>
  <si>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</si>
  <si>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</si>
  <si>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</si>
  <si>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</si>
  <si>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</si>
  <si>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</si>
  <si>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</si>
  <si>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</si>
  <si>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</si>
  <si>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</si>
  <si>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</si>
  <si>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</si>
  <si>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</si>
  <si>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</si>
  <si>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</si>
  <si>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</si>
  <si>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</si>
  <si>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</si>
  <si>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</si>
  <si>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</si>
  <si>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</si>
  <si>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</si>
  <si>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</si>
  <si>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</si>
  <si>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</si>
  <si>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</si>
  <si>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</si>
  <si>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</si>
  <si>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</si>
  <si>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</si>
  <si>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</si>
  <si>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</si>
  <si>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</si>
  <si>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</si>
  <si>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</si>
  <si>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</si>
  <si>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</si>
  <si>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</si>
  <si>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</si>
  <si>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表5：</t>
  </si>
  <si>
    <t>2018年北塔区一般公共预算本级（基本）支出决算经济分类明细表</t>
  </si>
  <si>
    <t>一般公共预算基本支出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</si>
  <si>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</si>
  <si>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</si>
  <si>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</si>
  <si>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</si>
  <si>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</si>
  <si>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</si>
  <si>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</si>
  <si>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</si>
  <si>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</si>
  <si>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</si>
  <si>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</si>
  <si>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</si>
  <si>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</si>
  <si>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</si>
  <si>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</si>
  <si>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</si>
  <si>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</si>
  <si>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</si>
  <si>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</si>
  <si>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</si>
  <si>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</si>
  <si>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</si>
  <si>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</si>
  <si>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</si>
  <si>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</si>
  <si>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</si>
  <si>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</si>
  <si>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</si>
  <si>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</si>
  <si>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</si>
  <si>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</si>
  <si>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</si>
  <si>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</si>
  <si>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</si>
  <si>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</si>
  <si>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</si>
  <si>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</si>
  <si>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</si>
  <si>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</si>
  <si>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</si>
  <si>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</si>
  <si>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</si>
  <si>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</si>
  <si>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</si>
  <si>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</si>
  <si>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</si>
  <si>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</si>
  <si>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</si>
  <si>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</si>
  <si>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</si>
  <si>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</si>
  <si>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</si>
  <si>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</si>
  <si>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</si>
  <si>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</si>
  <si>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</si>
  <si>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</si>
  <si>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表6</t>
  </si>
  <si>
    <t>2018年北塔区返还性收入和转移支付分项目决算表</t>
  </si>
  <si>
    <r>
      <t>2018</t>
    </r>
    <r>
      <rPr>
        <b/>
        <sz val="11"/>
        <rFont val="宋体"/>
        <family val="0"/>
      </rPr>
      <t>年决算数</t>
    </r>
  </si>
  <si>
    <r>
      <t>2017</t>
    </r>
    <r>
      <rPr>
        <b/>
        <sz val="11"/>
        <rFont val="宋体"/>
        <family val="0"/>
      </rPr>
      <t>年决算数</t>
    </r>
  </si>
  <si>
    <t>上级补助收入</t>
  </si>
  <si>
    <t>一、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</si>
  <si>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</si>
  <si>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</si>
  <si>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</si>
  <si>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</si>
  <si>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</si>
  <si>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其他税收返还收入</t>
  </si>
  <si>
    <t>二、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</si>
  <si>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</si>
  <si>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</si>
  <si>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</si>
  <si>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</si>
  <si>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</si>
  <si>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</si>
  <si>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</si>
  <si>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</si>
  <si>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</si>
  <si>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</si>
  <si>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</si>
  <si>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</si>
  <si>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</si>
  <si>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</si>
  <si>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</si>
  <si>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</si>
  <si>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</si>
  <si>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边疆地区转移支付收入</t>
  </si>
  <si>
    <t xml:space="preserve">    贫困地区转移支付收入</t>
  </si>
  <si>
    <t xml:space="preserve">    其他一般性转移支付收入</t>
  </si>
  <si>
    <t>三、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</si>
  <si>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</si>
  <si>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</si>
  <si>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</si>
  <si>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</si>
  <si>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</si>
  <si>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</si>
  <si>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</si>
  <si>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</si>
  <si>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</si>
  <si>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</si>
  <si>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</si>
  <si>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</si>
  <si>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</si>
  <si>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</si>
  <si>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</si>
  <si>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</si>
  <si>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</si>
  <si>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</si>
  <si>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</si>
  <si>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</si>
  <si>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表7</t>
  </si>
  <si>
    <t>2018年北塔区政府性基金收入和转移性收支决算总表</t>
  </si>
  <si>
    <t>决算数</t>
  </si>
  <si>
    <t>政府性基金收入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</si>
  <si>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</si>
  <si>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</si>
  <si>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</si>
  <si>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</si>
  <si>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</si>
  <si>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</si>
  <si>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</si>
  <si>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</si>
  <si>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</si>
  <si>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</si>
  <si>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</si>
  <si>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</si>
  <si>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</si>
  <si>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</si>
  <si>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</si>
  <si>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</si>
  <si>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</si>
  <si>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</si>
  <si>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</si>
  <si>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</si>
  <si>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</si>
  <si>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</si>
  <si>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</si>
  <si>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</si>
  <si>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</si>
  <si>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</si>
  <si>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</si>
  <si>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</si>
  <si>
    <t>表7-1</t>
  </si>
  <si>
    <r>
      <t>2018</t>
    </r>
    <r>
      <rPr>
        <b/>
        <sz val="16"/>
        <rFont val="宋体"/>
        <family val="0"/>
      </rPr>
      <t>年北塔区政府性基金上级补助收入分项目决算表</t>
    </r>
  </si>
  <si>
    <r>
      <t>项</t>
    </r>
    <r>
      <rPr>
        <b/>
        <sz val="11"/>
        <rFont val="Arial"/>
        <family val="2"/>
      </rPr>
      <t xml:space="preserve">        </t>
    </r>
    <r>
      <rPr>
        <b/>
        <sz val="11"/>
        <rFont val="宋体"/>
        <family val="0"/>
      </rPr>
      <t>目</t>
    </r>
  </si>
  <si>
    <t xml:space="preserve">   上级补助收入</t>
  </si>
  <si>
    <t xml:space="preserve">      大中型水库移民后期扶持基金收入</t>
  </si>
  <si>
    <t xml:space="preserve">      小型水库移民扶助基金收入</t>
  </si>
  <si>
    <t xml:space="preserve">      国有土地使用权出让收入</t>
  </si>
  <si>
    <t xml:space="preserve">      农业土地开发资金收入</t>
  </si>
  <si>
    <t xml:space="preserve">      城市基础设施配套费收入</t>
  </si>
  <si>
    <t xml:space="preserve">      大中型水库库区基金收入</t>
  </si>
  <si>
    <t xml:space="preserve">      彩票公益金收入</t>
  </si>
  <si>
    <t xml:space="preserve">      其他政府性基金收入</t>
  </si>
  <si>
    <t>表8</t>
  </si>
  <si>
    <r>
      <t>2018</t>
    </r>
    <r>
      <rPr>
        <b/>
        <sz val="18"/>
        <rFont val="宋体"/>
        <family val="0"/>
      </rPr>
      <t>年北塔区政府性基金收入决算表</t>
    </r>
  </si>
  <si>
    <t>预算数</t>
  </si>
  <si>
    <t xml:space="preserve">   一、本年收入</t>
  </si>
  <si>
    <t xml:space="preserve">   二、债务转贷收入</t>
  </si>
  <si>
    <t xml:space="preserve">   三、上级补助收入</t>
  </si>
  <si>
    <t xml:space="preserve">   四、调入资金</t>
  </si>
  <si>
    <t xml:space="preserve">   五、上年结余</t>
  </si>
  <si>
    <t>政府性基金收入合计</t>
  </si>
  <si>
    <t>表9</t>
  </si>
  <si>
    <r>
      <t>2018</t>
    </r>
    <r>
      <rPr>
        <b/>
        <sz val="18"/>
        <rFont val="宋体"/>
        <family val="0"/>
      </rPr>
      <t>年北塔区政府性基金支出决算表</t>
    </r>
  </si>
  <si>
    <t xml:space="preserve">   一、本年支出</t>
  </si>
  <si>
    <t xml:space="preserve">    社会保障和就业支出</t>
  </si>
  <si>
    <t xml:space="preserve">        大中型水库移民后期扶持基金支出</t>
  </si>
  <si>
    <t xml:space="preserve">            移民补助</t>
  </si>
  <si>
    <t xml:space="preserve">            基础设施建设和经济发展</t>
  </si>
  <si>
    <t xml:space="preserve">            其他大中型水库移民后期扶持基金支出</t>
  </si>
  <si>
    <t xml:space="preserve">        小型水库移民扶助基金及对应专项债务收入安排的支出</t>
  </si>
  <si>
    <t xml:space="preserve">    城乡社区支出</t>
  </si>
  <si>
    <t xml:space="preserve">        国有土地使用权出让收入及对应专项债务收入安排的支出</t>
  </si>
  <si>
    <t xml:space="preserve">            棚户区改造支出</t>
  </si>
  <si>
    <t xml:space="preserve">        农业土地开发资金及对应专项债务收入安排的支出</t>
  </si>
  <si>
    <t xml:space="preserve">    农林水支出</t>
  </si>
  <si>
    <t xml:space="preserve">        大中型水库库区基金及对应专项债务收入安排的支出</t>
  </si>
  <si>
    <t xml:space="preserve">            基础设施建设和经济发展        </t>
  </si>
  <si>
    <t xml:space="preserve">            其他大中型水库库区基金支出</t>
  </si>
  <si>
    <t xml:space="preserve">    其他支出</t>
  </si>
  <si>
    <t xml:space="preserve">        彩票公益金及对应专项债务收入安排的支出</t>
  </si>
  <si>
    <t xml:space="preserve">            用于社会福利的彩票公益金支出</t>
  </si>
  <si>
    <t xml:space="preserve">            用于体育事业的彩票公益金支出</t>
  </si>
  <si>
    <t xml:space="preserve">            用于教育事业的彩票公益金支出</t>
  </si>
  <si>
    <t xml:space="preserve">            用于其他社会公益事业的彩票公益金支出</t>
  </si>
  <si>
    <t xml:space="preserve">        其他政府性基金及对应专项债务收入安排的支出</t>
  </si>
  <si>
    <t xml:space="preserve">   二、上解上级支出</t>
  </si>
  <si>
    <t xml:space="preserve">   三、调出资金</t>
  </si>
  <si>
    <t xml:space="preserve">   四、年终结余</t>
  </si>
  <si>
    <t>政府性基金支出合计</t>
  </si>
  <si>
    <t>表10</t>
  </si>
  <si>
    <t>2018年北塔区国有资本经营收入决算表</t>
  </si>
  <si>
    <t xml:space="preserve">     一、本年收入</t>
  </si>
  <si>
    <t xml:space="preserve">        股利、股息收入</t>
  </si>
  <si>
    <t xml:space="preserve">     二、上级补助收入</t>
  </si>
  <si>
    <t xml:space="preserve">     三、上年结余</t>
  </si>
  <si>
    <t>国有资本经营收入合计</t>
  </si>
  <si>
    <t>注：未编制国有资本预算；无国有资本经营收入。</t>
  </si>
  <si>
    <t>表11</t>
  </si>
  <si>
    <t>2018年度北塔区国有资本经营支出决算表</t>
  </si>
  <si>
    <t xml:space="preserve">     一、本年支出</t>
  </si>
  <si>
    <t xml:space="preserve">       解决历史遗留问题及改革成本支出</t>
  </si>
  <si>
    <t xml:space="preserve">         国有企业办职教幼教补助支出</t>
  </si>
  <si>
    <t xml:space="preserve">       金融国有资本经营预算支出</t>
  </si>
  <si>
    <t xml:space="preserve">         其他金融国有资本经营预算支出</t>
  </si>
  <si>
    <t xml:space="preserve">     二、调出资金</t>
  </si>
  <si>
    <t>国有资本经营支出合计</t>
  </si>
  <si>
    <t>注：未编制国有资本预算；无国有资本经营支出。</t>
  </si>
  <si>
    <r>
      <t>表1</t>
    </r>
    <r>
      <rPr>
        <sz val="10"/>
        <rFont val="宋体"/>
        <family val="0"/>
      </rPr>
      <t>2</t>
    </r>
  </si>
  <si>
    <t>2018年北塔区社会保险基金收入决算表</t>
  </si>
  <si>
    <t>居民基本医疗保险基金</t>
  </si>
  <si>
    <t>二、上年结余</t>
  </si>
  <si>
    <t>社会保险基金收入合计</t>
  </si>
  <si>
    <r>
      <t>表1</t>
    </r>
    <r>
      <rPr>
        <sz val="12"/>
        <rFont val="宋体"/>
        <family val="0"/>
      </rPr>
      <t>3</t>
    </r>
  </si>
  <si>
    <t>2018年北塔区社会保险基金支出决算表</t>
  </si>
  <si>
    <r>
      <rPr>
        <b/>
        <sz val="10"/>
        <rFont val="宋体"/>
        <family val="0"/>
      </rPr>
      <t>预算数</t>
    </r>
  </si>
  <si>
    <r>
      <rPr>
        <b/>
        <sz val="10"/>
        <rFont val="宋体"/>
        <family val="0"/>
      </rPr>
      <t>决算数</t>
    </r>
  </si>
  <si>
    <t>二、年末滚存结余</t>
  </si>
  <si>
    <t>社会保险基金支出合计</t>
  </si>
  <si>
    <r>
      <t>表1</t>
    </r>
    <r>
      <rPr>
        <sz val="11"/>
        <rFont val="宋体"/>
        <family val="0"/>
      </rPr>
      <t>4</t>
    </r>
  </si>
  <si>
    <r>
      <t>2018</t>
    </r>
    <r>
      <rPr>
        <b/>
        <sz val="18"/>
        <color indexed="8"/>
        <rFont val="宋体"/>
        <family val="0"/>
      </rPr>
      <t>年政府一般债务限额和余额情况表</t>
    </r>
  </si>
  <si>
    <t>地区</t>
  </si>
  <si>
    <t>限额</t>
  </si>
  <si>
    <t>余额</t>
  </si>
  <si>
    <t>北塔区</t>
  </si>
  <si>
    <r>
      <t>表1</t>
    </r>
    <r>
      <rPr>
        <sz val="11"/>
        <rFont val="宋体"/>
        <family val="0"/>
      </rPr>
      <t>5</t>
    </r>
  </si>
  <si>
    <r>
      <t>2018</t>
    </r>
    <r>
      <rPr>
        <b/>
        <sz val="18"/>
        <color indexed="8"/>
        <rFont val="宋体"/>
        <family val="0"/>
      </rPr>
      <t>年政府专项债务限额和余额情况表</t>
    </r>
  </si>
  <si>
    <r>
      <t>表1</t>
    </r>
    <r>
      <rPr>
        <sz val="12"/>
        <rFont val="宋体"/>
        <family val="0"/>
      </rPr>
      <t>6</t>
    </r>
  </si>
  <si>
    <t>2018年“三公”经费决算表</t>
  </si>
  <si>
    <t>单位：元</t>
  </si>
  <si>
    <t>行次</t>
  </si>
  <si>
    <t>统计数</t>
  </si>
  <si>
    <t>栏  次</t>
  </si>
  <si>
    <t/>
  </si>
  <si>
    <t>一、“三公”经费支出</t>
  </si>
  <si>
    <t>1</t>
  </si>
  <si>
    <t>—</t>
  </si>
  <si>
    <t>（一）支出合计</t>
  </si>
  <si>
    <t>2</t>
  </si>
  <si>
    <t xml:space="preserve">  1．因公出国（境）费</t>
  </si>
  <si>
    <t>3</t>
  </si>
  <si>
    <t xml:space="preserve">  2．公务用车购置及运行维护费</t>
  </si>
  <si>
    <t>4</t>
  </si>
  <si>
    <t xml:space="preserve">    （1）公务用车购置费</t>
  </si>
  <si>
    <t>5</t>
  </si>
  <si>
    <t xml:space="preserve">    （2）公务用车运行维护费</t>
  </si>
  <si>
    <t>6</t>
  </si>
  <si>
    <t xml:space="preserve">  3．公务接待费</t>
  </si>
  <si>
    <t>7</t>
  </si>
  <si>
    <t xml:space="preserve">    （1）国内接待费</t>
  </si>
  <si>
    <t>8</t>
  </si>
  <si>
    <t xml:space="preserve">         其中：外事接待费</t>
  </si>
  <si>
    <t>9</t>
  </si>
  <si>
    <t xml:space="preserve">    （2）国（境）外接待费</t>
  </si>
  <si>
    <t>10</t>
  </si>
  <si>
    <t>（二）相关统计数</t>
  </si>
  <si>
    <t>11</t>
  </si>
  <si>
    <t xml:space="preserve">  1．因公出国（境）团组数（个）</t>
  </si>
  <si>
    <t>12</t>
  </si>
  <si>
    <t xml:space="preserve">  2．因公出国（境）人次数（人）</t>
  </si>
  <si>
    <t>13</t>
  </si>
  <si>
    <t xml:space="preserve">  3．公务用车购置数（辆）</t>
  </si>
  <si>
    <t>14</t>
  </si>
  <si>
    <t xml:space="preserve">  4．公务用车保有量（辆）</t>
  </si>
  <si>
    <t>15</t>
  </si>
  <si>
    <t xml:space="preserve">  5．国内公务接待批次（个）</t>
  </si>
  <si>
    <t>16</t>
  </si>
  <si>
    <t xml:space="preserve">     其中：外事接待批次（个）</t>
  </si>
  <si>
    <t>17</t>
  </si>
  <si>
    <t xml:space="preserve">  6．国内公务接待人次（人）</t>
  </si>
  <si>
    <t>18</t>
  </si>
  <si>
    <t xml:space="preserve">     其中：外事接待人次（人）</t>
  </si>
  <si>
    <t>19</t>
  </si>
  <si>
    <t xml:space="preserve">  7．国（境）外公务接待批次（个）</t>
  </si>
  <si>
    <t>20</t>
  </si>
  <si>
    <t xml:space="preserve">  8．国（境）外公务接待人次（人）</t>
  </si>
  <si>
    <t>21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</si>
</sst>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#,##0_);[Red]\(#,##0\)"/>
    <numFmt numFmtId="181" formatCode="0_);[Red]\(0\)"/>
    <numFmt numFmtId="182" formatCode="#,##0_ "/>
    <numFmt numFmtId="183" formatCode="yyyy&quot;年&quot;m&quot;月&quot;;@"/>
    <numFmt numFmtId="184" formatCode="0_ "/>
    <numFmt numFmtId="185" formatCode="0.00_ "/>
    <numFmt numFmtId="186" formatCode="0_);\(0\)"/>
  </numFmts>
  <fonts count="57">
    <font>
      <sz val="12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宋体"/>
      <family val="0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宋体"/>
      <family val="0"/>
    </font>
    <font>
      <sz val="16"/>
      <name val="宋体"/>
      <family val="0"/>
    </font>
    <font>
      <b/>
      <sz val="16"/>
      <name val="Times New Roman"/>
      <family val="1"/>
    </font>
    <font>
      <sz val="18"/>
      <name val="宋体"/>
      <family val="0"/>
    </font>
    <font>
      <sz val="12"/>
      <name val="Calibri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b/>
      <sz val="11"/>
      <name val="Arial"/>
      <family val="2"/>
    </font>
    <font>
      <sz val="16"/>
      <name val="黑体"/>
      <family val="3"/>
    </font>
    <font>
      <sz val="11"/>
      <name val="仿宋_GB2312"/>
      <family val="0"/>
    </font>
    <font>
      <sz val="11"/>
      <name val="黑体"/>
      <family val="3"/>
    </font>
    <font>
      <b/>
      <sz val="11"/>
      <name val="黑体"/>
      <family val="3"/>
    </font>
    <font>
      <b/>
      <sz val="16"/>
      <name val="黑体"/>
      <family val="3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3" fillId="0" borderId="4" applyNumberFormat="0" applyFill="0" applyAlignment="0" applyProtection="0"/>
    <xf numFmtId="0" fontId="31" fillId="8" borderId="0" applyNumberFormat="0" applyBorder="0" applyAlignment="0" applyProtection="0"/>
    <xf numFmtId="0" fontId="39" fillId="0" borderId="5" applyNumberFormat="0" applyFill="0" applyAlignment="0" applyProtection="0"/>
    <xf numFmtId="0" fontId="0" fillId="0" borderId="0">
      <alignment/>
      <protection/>
    </xf>
    <xf numFmtId="0" fontId="31" fillId="9" borderId="0" applyNumberFormat="0" applyBorder="0" applyAlignment="0" applyProtection="0"/>
    <xf numFmtId="0" fontId="32" fillId="10" borderId="6" applyNumberFormat="0" applyAlignment="0" applyProtection="0"/>
    <xf numFmtId="0" fontId="0" fillId="0" borderId="0">
      <alignment/>
      <protection/>
    </xf>
    <xf numFmtId="0" fontId="47" fillId="10" borderId="1" applyNumberFormat="0" applyAlignment="0" applyProtection="0"/>
    <xf numFmtId="0" fontId="38" fillId="11" borderId="7" applyNumberFormat="0" applyAlignment="0" applyProtection="0"/>
    <xf numFmtId="0" fontId="3" fillId="3" borderId="0" applyNumberFormat="0" applyBorder="0" applyAlignment="0" applyProtection="0"/>
    <xf numFmtId="0" fontId="31" fillId="12" borderId="0" applyNumberFormat="0" applyBorder="0" applyAlignment="0" applyProtection="0"/>
    <xf numFmtId="0" fontId="48" fillId="0" borderId="8" applyNumberFormat="0" applyFill="0" applyAlignment="0" applyProtection="0"/>
    <xf numFmtId="0" fontId="6" fillId="0" borderId="0">
      <alignment/>
      <protection/>
    </xf>
    <xf numFmtId="0" fontId="44" fillId="0" borderId="9" applyNumberFormat="0" applyFill="0" applyAlignment="0" applyProtection="0"/>
    <xf numFmtId="0" fontId="42" fillId="2" borderId="0" applyNumberFormat="0" applyBorder="0" applyAlignment="0" applyProtection="0"/>
    <xf numFmtId="0" fontId="43" fillId="13" borderId="0" applyNumberFormat="0" applyBorder="0" applyAlignment="0" applyProtection="0"/>
    <xf numFmtId="0" fontId="3" fillId="14" borderId="0" applyNumberFormat="0" applyBorder="0" applyAlignment="0" applyProtection="0"/>
    <xf numFmtId="0" fontId="3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1" fillId="20" borderId="0" applyNumberFormat="0" applyBorder="0" applyAlignment="0" applyProtection="0"/>
    <xf numFmtId="0" fontId="3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" fillId="22" borderId="0" applyNumberFormat="0" applyBorder="0" applyAlignment="0" applyProtection="0"/>
    <xf numFmtId="0" fontId="6" fillId="0" borderId="0">
      <alignment/>
      <protection/>
    </xf>
    <xf numFmtId="0" fontId="31" fillId="23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7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70" applyFont="1" applyAlignment="1">
      <alignment horizontal="center"/>
      <protection/>
    </xf>
    <xf numFmtId="0" fontId="2" fillId="0" borderId="0" xfId="70" applyFont="1">
      <alignment/>
      <protection/>
    </xf>
    <xf numFmtId="0" fontId="0" fillId="0" borderId="0" xfId="70">
      <alignment/>
      <protection/>
    </xf>
    <xf numFmtId="0" fontId="3" fillId="0" borderId="0" xfId="70" applyFont="1" applyAlignment="1">
      <alignment horizontal="center"/>
      <protection/>
    </xf>
    <xf numFmtId="0" fontId="3" fillId="24" borderId="10" xfId="70" applyFont="1" applyFill="1" applyBorder="1" applyAlignment="1">
      <alignment horizontal="center" vertical="center" shrinkToFit="1"/>
      <protection/>
    </xf>
    <xf numFmtId="0" fontId="3" fillId="24" borderId="11" xfId="70" applyFont="1" applyFill="1" applyBorder="1" applyAlignment="1">
      <alignment horizontal="center" vertical="center" shrinkToFit="1"/>
      <protection/>
    </xf>
    <xf numFmtId="0" fontId="3" fillId="24" borderId="12" xfId="70" applyFont="1" applyFill="1" applyBorder="1" applyAlignment="1">
      <alignment horizontal="center" vertical="center" shrinkToFit="1"/>
      <protection/>
    </xf>
    <xf numFmtId="0" fontId="3" fillId="24" borderId="13" xfId="70" applyFont="1" applyFill="1" applyBorder="1" applyAlignment="1">
      <alignment horizontal="center" vertical="center" shrinkToFit="1"/>
      <protection/>
    </xf>
    <xf numFmtId="0" fontId="3" fillId="24" borderId="12" xfId="70" applyFont="1" applyFill="1" applyBorder="1" applyAlignment="1">
      <alignment horizontal="left" vertical="center" shrinkToFit="1"/>
      <protection/>
    </xf>
    <xf numFmtId="0" fontId="4" fillId="24" borderId="13" xfId="70" applyFont="1" applyFill="1" applyBorder="1" applyAlignment="1">
      <alignment horizontal="center" vertical="center" shrinkToFit="1"/>
      <protection/>
    </xf>
    <xf numFmtId="0" fontId="4" fillId="25" borderId="13" xfId="70" applyFont="1" applyFill="1" applyBorder="1" applyAlignment="1">
      <alignment horizontal="center" vertical="center" shrinkToFit="1"/>
      <protection/>
    </xf>
    <xf numFmtId="4" fontId="4" fillId="25" borderId="13" xfId="70" applyNumberFormat="1" applyFont="1" applyFill="1" applyBorder="1" applyAlignment="1">
      <alignment horizontal="right" vertical="center" shrinkToFit="1"/>
      <protection/>
    </xf>
    <xf numFmtId="3" fontId="4" fillId="25" borderId="13" xfId="70" applyNumberFormat="1" applyFont="1" applyFill="1" applyBorder="1" applyAlignment="1">
      <alignment horizontal="right" vertical="center" shrinkToFit="1"/>
      <protection/>
    </xf>
    <xf numFmtId="0" fontId="3" fillId="24" borderId="14" xfId="70" applyFont="1" applyFill="1" applyBorder="1" applyAlignment="1">
      <alignment horizontal="left" vertical="center" shrinkToFit="1"/>
      <protection/>
    </xf>
    <xf numFmtId="0" fontId="4" fillId="24" borderId="15" xfId="70" applyFont="1" applyFill="1" applyBorder="1" applyAlignment="1">
      <alignment horizontal="center" vertical="center" shrinkToFit="1"/>
      <protection/>
    </xf>
    <xf numFmtId="3" fontId="4" fillId="25" borderId="15" xfId="70" applyNumberFormat="1" applyFont="1" applyFill="1" applyBorder="1" applyAlignment="1">
      <alignment horizontal="right" vertical="center" shrinkToFit="1"/>
      <protection/>
    </xf>
    <xf numFmtId="0" fontId="5" fillId="0" borderId="0" xfId="68" applyFont="1">
      <alignment/>
      <protection/>
    </xf>
    <xf numFmtId="0" fontId="6" fillId="0" borderId="0" xfId="68">
      <alignment/>
      <protection/>
    </xf>
    <xf numFmtId="0" fontId="7" fillId="0" borderId="0" xfId="68" applyFont="1" applyAlignment="1">
      <alignment horizontal="center" vertical="center"/>
      <protection/>
    </xf>
    <xf numFmtId="0" fontId="8" fillId="0" borderId="0" xfId="68" applyFont="1" applyAlignment="1">
      <alignment horizontal="right" vertical="center"/>
      <protection/>
    </xf>
    <xf numFmtId="0" fontId="9" fillId="0" borderId="16" xfId="68" applyFont="1" applyBorder="1" applyAlignment="1">
      <alignment horizontal="center" vertical="center"/>
      <protection/>
    </xf>
    <xf numFmtId="0" fontId="5" fillId="0" borderId="16" xfId="68" applyFont="1" applyBorder="1" applyAlignment="1">
      <alignment horizontal="center" vertical="center"/>
      <protection/>
    </xf>
    <xf numFmtId="0" fontId="3" fillId="0" borderId="16" xfId="68" applyFont="1" applyBorder="1" applyAlignment="1">
      <alignment horizontal="center" vertical="center"/>
      <protection/>
    </xf>
    <xf numFmtId="0" fontId="5" fillId="0" borderId="0" xfId="48" applyFont="1">
      <alignment/>
      <protection/>
    </xf>
    <xf numFmtId="0" fontId="6" fillId="0" borderId="0" xfId="48">
      <alignment/>
      <protection/>
    </xf>
    <xf numFmtId="0" fontId="7" fillId="0" borderId="0" xfId="48" applyFont="1" applyAlignment="1">
      <alignment horizontal="center" vertical="center"/>
      <protection/>
    </xf>
    <xf numFmtId="0" fontId="8" fillId="0" borderId="0" xfId="48" applyFont="1" applyAlignment="1">
      <alignment horizontal="right" vertical="center"/>
      <protection/>
    </xf>
    <xf numFmtId="0" fontId="9" fillId="0" borderId="16" xfId="48" applyFont="1" applyBorder="1" applyAlignment="1">
      <alignment horizontal="center" vertical="center"/>
      <protection/>
    </xf>
    <xf numFmtId="0" fontId="5" fillId="0" borderId="16" xfId="48" applyFont="1" applyBorder="1" applyAlignment="1">
      <alignment horizontal="center" vertical="center"/>
      <protection/>
    </xf>
    <xf numFmtId="0" fontId="3" fillId="0" borderId="16" xfId="48" applyFont="1" applyBorder="1" applyAlignment="1">
      <alignment horizontal="center" vertical="center"/>
      <protection/>
    </xf>
    <xf numFmtId="180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180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 applyProtection="1">
      <alignment vertical="center"/>
      <protection/>
    </xf>
    <xf numFmtId="180" fontId="11" fillId="0" borderId="16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180" fontId="11" fillId="0" borderId="16" xfId="0" applyNumberFormat="1" applyFont="1" applyFill="1" applyBorder="1" applyAlignment="1" applyProtection="1">
      <alignment horizontal="right" vertical="center"/>
      <protection/>
    </xf>
    <xf numFmtId="3" fontId="11" fillId="0" borderId="16" xfId="0" applyNumberFormat="1" applyFont="1" applyFill="1" applyBorder="1" applyAlignment="1" applyProtection="1">
      <alignment horizontal="right" vertical="center"/>
      <protection/>
    </xf>
    <xf numFmtId="0" fontId="14" fillId="0" borderId="16" xfId="0" applyNumberFormat="1" applyFont="1" applyFill="1" applyBorder="1" applyAlignment="1" applyProtection="1">
      <alignment vertical="center"/>
      <protection/>
    </xf>
    <xf numFmtId="180" fontId="11" fillId="0" borderId="16" xfId="0" applyNumberFormat="1" applyFont="1" applyFill="1" applyBorder="1" applyAlignment="1" applyProtection="1">
      <alignment vertical="center"/>
      <protection/>
    </xf>
    <xf numFmtId="180" fontId="11" fillId="0" borderId="16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Alignment="1">
      <alignment vertical="center"/>
    </xf>
    <xf numFmtId="0" fontId="14" fillId="0" borderId="0" xfId="0" applyFont="1" applyFill="1" applyAlignment="1">
      <alignment vertical="center"/>
    </xf>
    <xf numFmtId="180" fontId="14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80" fontId="0" fillId="0" borderId="0" xfId="0" applyNumberForma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180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>
      <alignment horizontal="center" vertical="center"/>
    </xf>
    <xf numFmtId="18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15" fillId="25" borderId="17" xfId="0" applyFont="1" applyFill="1" applyBorder="1" applyAlignment="1">
      <alignment/>
    </xf>
    <xf numFmtId="0" fontId="14" fillId="25" borderId="17" xfId="0" applyFont="1" applyFill="1" applyBorder="1" applyAlignment="1">
      <alignment horizontal="right" vertical="center"/>
    </xf>
    <xf numFmtId="0" fontId="9" fillId="25" borderId="18" xfId="0" applyFont="1" applyFill="1" applyBorder="1" applyAlignment="1">
      <alignment horizontal="center" vertical="center"/>
    </xf>
    <xf numFmtId="0" fontId="9" fillId="25" borderId="16" xfId="0" applyFont="1" applyFill="1" applyBorder="1" applyAlignment="1">
      <alignment horizontal="center" vertical="center" wrapText="1"/>
    </xf>
    <xf numFmtId="0" fontId="9" fillId="25" borderId="17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181" fontId="5" fillId="0" borderId="2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181" fontId="9" fillId="0" borderId="23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9" fillId="25" borderId="24" xfId="0" applyFont="1" applyFill="1" applyBorder="1" applyAlignment="1">
      <alignment horizontal="center" vertical="center"/>
    </xf>
    <xf numFmtId="0" fontId="9" fillId="25" borderId="25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82" fontId="9" fillId="0" borderId="25" xfId="0" applyNumberFormat="1" applyFont="1" applyFill="1" applyBorder="1" applyAlignment="1">
      <alignment horizontal="center" vertical="center" wrapText="1"/>
    </xf>
    <xf numFmtId="0" fontId="5" fillId="0" borderId="0" xfId="70" applyFont="1">
      <alignment/>
      <protection/>
    </xf>
    <xf numFmtId="0" fontId="0" fillId="0" borderId="0" xfId="70" applyAlignment="1">
      <alignment horizontal="center" vertical="center"/>
      <protection/>
    </xf>
    <xf numFmtId="0" fontId="16" fillId="25" borderId="0" xfId="70" applyFont="1" applyFill="1" applyBorder="1" applyAlignment="1">
      <alignment horizontal="center" vertical="center" wrapText="1"/>
      <protection/>
    </xf>
    <xf numFmtId="0" fontId="15" fillId="25" borderId="17" xfId="70" applyFont="1" applyFill="1" applyBorder="1">
      <alignment/>
      <protection/>
    </xf>
    <xf numFmtId="0" fontId="14" fillId="25" borderId="17" xfId="70" applyFont="1" applyFill="1" applyBorder="1" applyAlignment="1">
      <alignment horizontal="center" vertical="center"/>
      <protection/>
    </xf>
    <xf numFmtId="0" fontId="9" fillId="25" borderId="24" xfId="70" applyFont="1" applyFill="1" applyBorder="1" applyAlignment="1">
      <alignment horizontal="center" vertical="center"/>
      <protection/>
    </xf>
    <xf numFmtId="0" fontId="9" fillId="25" borderId="16" xfId="70" applyFont="1" applyFill="1" applyBorder="1" applyAlignment="1">
      <alignment horizontal="center" vertical="center"/>
      <protection/>
    </xf>
    <xf numFmtId="0" fontId="9" fillId="25" borderId="25" xfId="70" applyFont="1" applyFill="1" applyBorder="1" applyAlignment="1">
      <alignment horizontal="center" vertical="center" wrapText="1"/>
      <protection/>
    </xf>
    <xf numFmtId="0" fontId="5" fillId="0" borderId="24" xfId="70" applyFont="1" applyBorder="1" applyAlignment="1">
      <alignment vertical="center"/>
      <protection/>
    </xf>
    <xf numFmtId="182" fontId="5" fillId="0" borderId="0" xfId="70" applyNumberFormat="1" applyFont="1" applyBorder="1" applyAlignment="1">
      <alignment horizontal="center" vertical="center"/>
      <protection/>
    </xf>
    <xf numFmtId="182" fontId="5" fillId="0" borderId="27" xfId="70" applyNumberFormat="1" applyFont="1" applyBorder="1" applyAlignment="1">
      <alignment horizontal="center" vertical="center"/>
      <protection/>
    </xf>
    <xf numFmtId="0" fontId="5" fillId="0" borderId="19" xfId="70" applyFont="1" applyBorder="1" applyAlignment="1">
      <alignment vertical="center"/>
      <protection/>
    </xf>
    <xf numFmtId="182" fontId="5" fillId="0" borderId="26" xfId="70" applyNumberFormat="1" applyFont="1" applyBorder="1" applyAlignment="1">
      <alignment horizontal="center" vertical="center"/>
      <protection/>
    </xf>
    <xf numFmtId="0" fontId="5" fillId="25" borderId="19" xfId="72" applyNumberFormat="1" applyFont="1" applyFill="1" applyBorder="1" applyAlignment="1" applyProtection="1">
      <alignment horizontal="left" vertical="center"/>
      <protection/>
    </xf>
    <xf numFmtId="3" fontId="5" fillId="25" borderId="28" xfId="73" applyNumberFormat="1" applyFont="1" applyFill="1" applyBorder="1" applyAlignment="1" applyProtection="1">
      <alignment horizontal="center" vertical="center"/>
      <protection/>
    </xf>
    <xf numFmtId="0" fontId="5" fillId="0" borderId="21" xfId="70" applyFont="1" applyBorder="1" applyAlignment="1">
      <alignment vertical="center"/>
      <protection/>
    </xf>
    <xf numFmtId="182" fontId="5" fillId="0" borderId="22" xfId="70" applyNumberFormat="1" applyFont="1" applyBorder="1" applyAlignment="1">
      <alignment horizontal="center" vertical="center"/>
      <protection/>
    </xf>
    <xf numFmtId="0" fontId="9" fillId="0" borderId="25" xfId="70" applyFont="1" applyFill="1" applyBorder="1" applyAlignment="1">
      <alignment horizontal="center" vertical="center"/>
      <protection/>
    </xf>
    <xf numFmtId="182" fontId="9" fillId="0" borderId="23" xfId="70" applyNumberFormat="1" applyFont="1" applyFill="1" applyBorder="1" applyAlignment="1">
      <alignment horizontal="center" vertical="center" wrapText="1"/>
      <protection/>
    </xf>
    <xf numFmtId="0" fontId="17" fillId="25" borderId="17" xfId="70" applyFont="1" applyFill="1" applyBorder="1">
      <alignment/>
      <protection/>
    </xf>
    <xf numFmtId="0" fontId="5" fillId="25" borderId="17" xfId="70" applyFont="1" applyFill="1" applyBorder="1" applyAlignment="1">
      <alignment horizontal="right" vertical="center"/>
      <protection/>
    </xf>
    <xf numFmtId="0" fontId="9" fillId="0" borderId="18" xfId="70" applyFont="1" applyFill="1" applyBorder="1" applyAlignment="1">
      <alignment horizontal="center" vertical="center"/>
      <protection/>
    </xf>
    <xf numFmtId="182" fontId="9" fillId="0" borderId="16" xfId="70" applyNumberFormat="1" applyFont="1" applyFill="1" applyBorder="1" applyAlignment="1">
      <alignment horizontal="center" vertical="center" wrapText="1"/>
      <protection/>
    </xf>
    <xf numFmtId="0" fontId="18" fillId="25" borderId="0" xfId="70" applyFont="1" applyFill="1" applyBorder="1" applyAlignment="1">
      <alignment horizontal="center" vertical="center" wrapText="1"/>
      <protection/>
    </xf>
    <xf numFmtId="0" fontId="9" fillId="25" borderId="18" xfId="70" applyFont="1" applyFill="1" applyBorder="1" applyAlignment="1">
      <alignment horizontal="center" vertical="center"/>
      <protection/>
    </xf>
    <xf numFmtId="0" fontId="9" fillId="0" borderId="19" xfId="70" applyFont="1" applyBorder="1" applyAlignment="1">
      <alignment vertical="center"/>
      <protection/>
    </xf>
    <xf numFmtId="182" fontId="5" fillId="0" borderId="17" xfId="70" applyNumberFormat="1" applyFont="1" applyBorder="1" applyAlignment="1">
      <alignment horizontal="center" vertical="center"/>
      <protection/>
    </xf>
    <xf numFmtId="0" fontId="14" fillId="0" borderId="0" xfId="0" applyNumberFormat="1" applyFont="1" applyFill="1" applyAlignment="1" applyProtection="1">
      <alignment horizontal="right" vertical="center"/>
      <protection/>
    </xf>
    <xf numFmtId="0" fontId="14" fillId="0" borderId="17" xfId="0" applyNumberFormat="1" applyFont="1" applyFill="1" applyBorder="1" applyAlignment="1" applyProtection="1">
      <alignment horizontal="right" vertical="center"/>
      <protection/>
    </xf>
    <xf numFmtId="0" fontId="12" fillId="0" borderId="26" xfId="0" applyNumberFormat="1" applyFont="1" applyFill="1" applyBorder="1" applyAlignment="1" applyProtection="1">
      <alignment horizontal="center" vertical="center"/>
      <protection/>
    </xf>
    <xf numFmtId="3" fontId="14" fillId="0" borderId="16" xfId="0" applyNumberFormat="1" applyFont="1" applyFill="1" applyBorder="1" applyAlignment="1" applyProtection="1">
      <alignment horizontal="right" vertical="center"/>
      <protection/>
    </xf>
    <xf numFmtId="0" fontId="14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left" vertical="center"/>
    </xf>
    <xf numFmtId="180" fontId="22" fillId="0" borderId="16" xfId="0" applyNumberFormat="1" applyFont="1" applyFill="1" applyBorder="1" applyAlignment="1" applyProtection="1">
      <alignment vertical="center"/>
      <protection/>
    </xf>
    <xf numFmtId="10" fontId="22" fillId="0" borderId="16" xfId="0" applyNumberFormat="1" applyFont="1" applyBorder="1" applyAlignment="1">
      <alignment vertical="center"/>
    </xf>
    <xf numFmtId="180" fontId="22" fillId="0" borderId="16" xfId="0" applyNumberFormat="1" applyFont="1" applyBorder="1" applyAlignment="1">
      <alignment vertical="center"/>
    </xf>
    <xf numFmtId="0" fontId="0" fillId="25" borderId="0" xfId="0" applyFill="1" applyAlignment="1">
      <alignment vertical="center"/>
    </xf>
    <xf numFmtId="0" fontId="19" fillId="25" borderId="0" xfId="70" applyNumberFormat="1" applyFont="1" applyFill="1" applyAlignment="1" applyProtection="1">
      <alignment horizontal="center" vertical="center"/>
      <protection/>
    </xf>
    <xf numFmtId="0" fontId="14" fillId="25" borderId="0" xfId="70" applyFont="1" applyFill="1" applyAlignment="1">
      <alignment vertical="center"/>
      <protection/>
    </xf>
    <xf numFmtId="0" fontId="12" fillId="25" borderId="16" xfId="70" applyNumberFormat="1" applyFont="1" applyFill="1" applyBorder="1" applyAlignment="1" applyProtection="1">
      <alignment horizontal="center" vertical="center" wrapText="1"/>
      <protection/>
    </xf>
    <xf numFmtId="0" fontId="12" fillId="25" borderId="23" xfId="70" applyNumberFormat="1" applyFont="1" applyFill="1" applyBorder="1" applyAlignment="1" applyProtection="1">
      <alignment horizontal="center" vertical="center" wrapText="1"/>
      <protection/>
    </xf>
    <xf numFmtId="0" fontId="12" fillId="25" borderId="29" xfId="70" applyNumberFormat="1" applyFont="1" applyFill="1" applyBorder="1" applyAlignment="1" applyProtection="1">
      <alignment horizontal="center" vertical="center" wrapText="1"/>
      <protection/>
    </xf>
    <xf numFmtId="0" fontId="12" fillId="25" borderId="27" xfId="70" applyNumberFormat="1" applyFont="1" applyFill="1" applyBorder="1" applyAlignment="1" applyProtection="1">
      <alignment horizontal="center" vertical="center" wrapText="1"/>
      <protection/>
    </xf>
    <xf numFmtId="0" fontId="12" fillId="25" borderId="16" xfId="70" applyNumberFormat="1" applyFont="1" applyFill="1" applyBorder="1" applyAlignment="1" applyProtection="1">
      <alignment horizontal="center" vertical="center"/>
      <protection/>
    </xf>
    <xf numFmtId="3" fontId="14" fillId="25" borderId="16" xfId="70" applyNumberFormat="1" applyFont="1" applyFill="1" applyBorder="1" applyAlignment="1" applyProtection="1">
      <alignment horizontal="right" vertical="center"/>
      <protection/>
    </xf>
    <xf numFmtId="0" fontId="12" fillId="25" borderId="16" xfId="70" applyNumberFormat="1" applyFont="1" applyFill="1" applyBorder="1" applyAlignment="1" applyProtection="1">
      <alignment horizontal="left" vertical="center"/>
      <protection/>
    </xf>
    <xf numFmtId="0" fontId="14" fillId="25" borderId="16" xfId="70" applyNumberFormat="1" applyFont="1" applyFill="1" applyBorder="1" applyAlignment="1" applyProtection="1">
      <alignment horizontal="left" vertical="center"/>
      <protection/>
    </xf>
    <xf numFmtId="0" fontId="11" fillId="25" borderId="0" xfId="0" applyFont="1" applyFill="1" applyAlignment="1">
      <alignment vertical="center"/>
    </xf>
    <xf numFmtId="10" fontId="11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Alignment="1">
      <alignment horizontal="center" vertical="center"/>
    </xf>
    <xf numFmtId="0" fontId="13" fillId="25" borderId="16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3" fontId="11" fillId="25" borderId="16" xfId="0" applyNumberFormat="1" applyFont="1" applyFill="1" applyBorder="1" applyAlignment="1" applyProtection="1">
      <alignment horizontal="right" vertical="center"/>
      <protection/>
    </xf>
    <xf numFmtId="10" fontId="11" fillId="0" borderId="16" xfId="0" applyNumberFormat="1" applyFont="1" applyFill="1" applyBorder="1" applyAlignment="1">
      <alignment vertical="center"/>
    </xf>
    <xf numFmtId="0" fontId="12" fillId="0" borderId="16" xfId="0" applyNumberFormat="1" applyFont="1" applyFill="1" applyBorder="1" applyAlignment="1" applyProtection="1">
      <alignment horizontal="left" vertical="center"/>
      <protection/>
    </xf>
    <xf numFmtId="0" fontId="14" fillId="0" borderId="16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0" fillId="0" borderId="16" xfId="0" applyFont="1" applyBorder="1" applyAlignment="1">
      <alignment vertical="center"/>
    </xf>
    <xf numFmtId="0" fontId="22" fillId="0" borderId="0" xfId="0" applyFont="1" applyAlignment="1">
      <alignment vertical="center"/>
    </xf>
    <xf numFmtId="181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183" fontId="22" fillId="0" borderId="17" xfId="0" applyNumberFormat="1" applyFont="1" applyBorder="1" applyAlignment="1">
      <alignment horizontal="center"/>
    </xf>
    <xf numFmtId="183" fontId="22" fillId="0" borderId="0" xfId="0" applyNumberFormat="1" applyFont="1" applyBorder="1" applyAlignment="1">
      <alignment horizontal="center"/>
    </xf>
    <xf numFmtId="0" fontId="22" fillId="0" borderId="16" xfId="0" applyFont="1" applyFill="1" applyBorder="1" applyAlignment="1">
      <alignment horizontal="center" vertical="center" wrapText="1"/>
    </xf>
    <xf numFmtId="181" fontId="22" fillId="0" borderId="16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 horizontal="left" vertical="center"/>
      <protection/>
    </xf>
    <xf numFmtId="184" fontId="25" fillId="0" borderId="16" xfId="0" applyNumberFormat="1" applyFont="1" applyFill="1" applyBorder="1" applyAlignment="1">
      <alignment horizontal="center"/>
    </xf>
    <xf numFmtId="10" fontId="25" fillId="0" borderId="16" xfId="25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 applyProtection="1">
      <alignment horizontal="left" vertical="center" wrapText="1"/>
      <protection/>
    </xf>
    <xf numFmtId="181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0" fontId="25" fillId="0" borderId="16" xfId="25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 applyProtection="1">
      <alignment horizontal="left" vertical="center" wrapText="1"/>
      <protection/>
    </xf>
    <xf numFmtId="181" fontId="25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181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/>
    </xf>
    <xf numFmtId="0" fontId="10" fillId="25" borderId="0" xfId="0" applyNumberFormat="1" applyFont="1" applyFill="1" applyAlignment="1" applyProtection="1">
      <alignment horizontal="center" vertical="center"/>
      <protection/>
    </xf>
    <xf numFmtId="0" fontId="14" fillId="25" borderId="0" xfId="0" applyNumberFormat="1" applyFont="1" applyFill="1" applyAlignment="1" applyProtection="1">
      <alignment horizontal="right" vertical="center"/>
      <protection/>
    </xf>
    <xf numFmtId="0" fontId="12" fillId="25" borderId="16" xfId="0" applyNumberFormat="1" applyFont="1" applyFill="1" applyBorder="1" applyAlignment="1" applyProtection="1">
      <alignment horizontal="center" vertical="center"/>
      <protection/>
    </xf>
    <xf numFmtId="0" fontId="12" fillId="25" borderId="16" xfId="0" applyNumberFormat="1" applyFont="1" applyFill="1" applyBorder="1" applyAlignment="1" applyProtection="1">
      <alignment horizontal="center" vertical="center" wrapText="1"/>
      <protection/>
    </xf>
    <xf numFmtId="0" fontId="12" fillId="25" borderId="16" xfId="0" applyNumberFormat="1" applyFont="1" applyFill="1" applyBorder="1" applyAlignment="1" applyProtection="1">
      <alignment vertical="center"/>
      <protection/>
    </xf>
    <xf numFmtId="3" fontId="14" fillId="25" borderId="16" xfId="0" applyNumberFormat="1" applyFont="1" applyFill="1" applyBorder="1" applyAlignment="1" applyProtection="1">
      <alignment horizontal="right" vertical="center"/>
      <protection/>
    </xf>
    <xf numFmtId="3" fontId="14" fillId="26" borderId="16" xfId="0" applyNumberFormat="1" applyFont="1" applyFill="1" applyBorder="1" applyAlignment="1" applyProtection="1">
      <alignment horizontal="right" vertical="center"/>
      <protection/>
    </xf>
    <xf numFmtId="0" fontId="14" fillId="25" borderId="16" xfId="0" applyNumberFormat="1" applyFont="1" applyFill="1" applyBorder="1" applyAlignment="1" applyProtection="1">
      <alignment vertical="center"/>
      <protection/>
    </xf>
    <xf numFmtId="4" fontId="14" fillId="25" borderId="16" xfId="0" applyNumberFormat="1" applyFont="1" applyFill="1" applyBorder="1" applyAlignment="1" applyProtection="1">
      <alignment horizontal="right" vertical="center"/>
      <protection/>
    </xf>
    <xf numFmtId="0" fontId="0" fillId="0" borderId="0" xfId="72" applyAlignment="1">
      <alignment vertical="center"/>
      <protection/>
    </xf>
    <xf numFmtId="0" fontId="0" fillId="0" borderId="0" xfId="72" applyFont="1" applyAlignment="1">
      <alignment vertical="center"/>
      <protection/>
    </xf>
    <xf numFmtId="0" fontId="10" fillId="0" borderId="0" xfId="72" applyFont="1" applyBorder="1" applyAlignment="1">
      <alignment horizontal="center" vertical="center"/>
      <protection/>
    </xf>
    <xf numFmtId="0" fontId="19" fillId="0" borderId="0" xfId="72" applyFont="1" applyBorder="1" applyAlignment="1">
      <alignment horizontal="center" vertical="center"/>
      <protection/>
    </xf>
    <xf numFmtId="0" fontId="27" fillId="0" borderId="0" xfId="72" applyFont="1" applyBorder="1" applyAlignment="1">
      <alignment horizontal="center" vertical="center"/>
      <protection/>
    </xf>
    <xf numFmtId="0" fontId="0" fillId="0" borderId="0" xfId="72" applyFont="1" applyBorder="1" applyAlignment="1">
      <alignment vertical="center"/>
      <protection/>
    </xf>
    <xf numFmtId="0" fontId="0" fillId="0" borderId="17" xfId="72" applyFont="1" applyBorder="1" applyAlignment="1">
      <alignment horizontal="right" vertical="center"/>
      <protection/>
    </xf>
    <xf numFmtId="0" fontId="0" fillId="0" borderId="16" xfId="72" applyFont="1" applyBorder="1" applyAlignment="1">
      <alignment horizontal="center" vertical="center"/>
      <protection/>
    </xf>
    <xf numFmtId="0" fontId="20" fillId="0" borderId="16" xfId="39" applyFont="1" applyBorder="1" applyAlignment="1">
      <alignment vertical="center"/>
      <protection/>
    </xf>
    <xf numFmtId="182" fontId="0" fillId="0" borderId="16" xfId="39" applyNumberFormat="1" applyFont="1" applyBorder="1" applyAlignment="1">
      <alignment horizontal="center" vertical="center"/>
      <protection/>
    </xf>
    <xf numFmtId="182" fontId="20" fillId="0" borderId="16" xfId="39" applyNumberFormat="1" applyFont="1" applyBorder="1" applyAlignment="1">
      <alignment vertical="center"/>
      <protection/>
    </xf>
    <xf numFmtId="182" fontId="20" fillId="0" borderId="16" xfId="72" applyNumberFormat="1" applyFont="1" applyBorder="1" applyAlignment="1">
      <alignment horizontal="center" vertical="center"/>
      <protection/>
    </xf>
    <xf numFmtId="3" fontId="5" fillId="0" borderId="23" xfId="58" applyNumberFormat="1" applyFont="1" applyFill="1" applyBorder="1" applyAlignment="1" applyProtection="1">
      <alignment horizontal="left" vertical="center"/>
      <protection/>
    </xf>
    <xf numFmtId="182" fontId="0" fillId="0" borderId="16" xfId="72" applyNumberFormat="1" applyFont="1" applyBorder="1" applyAlignment="1">
      <alignment horizontal="center" vertical="center"/>
      <protection/>
    </xf>
    <xf numFmtId="182" fontId="0" fillId="0" borderId="16" xfId="72" applyNumberFormat="1" applyFont="1" applyBorder="1" applyAlignment="1">
      <alignment vertical="center"/>
      <protection/>
    </xf>
    <xf numFmtId="182" fontId="0" fillId="0" borderId="16" xfId="39" applyNumberFormat="1" applyFont="1" applyBorder="1" applyAlignment="1">
      <alignment horizontal="center" vertical="center" wrapText="1"/>
      <protection/>
    </xf>
    <xf numFmtId="3" fontId="0" fillId="0" borderId="23" xfId="58" applyNumberFormat="1" applyFont="1" applyFill="1" applyBorder="1" applyAlignment="1" applyProtection="1">
      <alignment horizontal="left" vertical="center"/>
      <protection/>
    </xf>
    <xf numFmtId="0" fontId="5" fillId="0" borderId="16" xfId="72" applyFont="1" applyBorder="1" applyAlignment="1" applyProtection="1">
      <alignment vertical="center"/>
      <protection locked="0"/>
    </xf>
    <xf numFmtId="3" fontId="5" fillId="0" borderId="16" xfId="72" applyNumberFormat="1" applyFont="1" applyFill="1" applyBorder="1" applyAlignment="1" applyProtection="1">
      <alignment vertical="center"/>
      <protection/>
    </xf>
    <xf numFmtId="0" fontId="0" fillId="0" borderId="16" xfId="72" applyFont="1" applyBorder="1" applyAlignment="1">
      <alignment vertical="center"/>
      <protection/>
    </xf>
    <xf numFmtId="0" fontId="0" fillId="0" borderId="16" xfId="39" applyFont="1" applyBorder="1" applyAlignment="1">
      <alignment vertical="center"/>
      <protection/>
    </xf>
    <xf numFmtId="182" fontId="20" fillId="0" borderId="16" xfId="39" applyNumberFormat="1" applyFont="1" applyBorder="1" applyAlignment="1">
      <alignment vertical="center" wrapText="1"/>
      <protection/>
    </xf>
    <xf numFmtId="0" fontId="0" fillId="25" borderId="0" xfId="72" applyFill="1" applyAlignment="1">
      <alignment vertical="center"/>
      <protection/>
    </xf>
    <xf numFmtId="0" fontId="19" fillId="25" borderId="0" xfId="72" applyFont="1" applyFill="1" applyBorder="1" applyAlignment="1">
      <alignment horizontal="center" vertical="center"/>
      <protection/>
    </xf>
    <xf numFmtId="0" fontId="20" fillId="2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0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right"/>
    </xf>
    <xf numFmtId="10" fontId="6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" fontId="28" fillId="0" borderId="0" xfId="0" applyNumberFormat="1" applyFont="1" applyAlignment="1" applyProtection="1">
      <alignment horizontal="center" vertical="center"/>
      <protection locked="0"/>
    </xf>
    <xf numFmtId="1" fontId="28" fillId="0" borderId="0" xfId="0" applyNumberFormat="1" applyFont="1" applyAlignment="1" applyProtection="1">
      <alignment horizontal="right" vertical="center"/>
      <protection locked="0"/>
    </xf>
    <xf numFmtId="10" fontId="28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1" fontId="6" fillId="0" borderId="17" xfId="0" applyNumberFormat="1" applyFont="1" applyBorder="1" applyAlignment="1">
      <alignment horizontal="right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10" fontId="6" fillId="0" borderId="29" xfId="0" applyNumberFormat="1" applyFont="1" applyBorder="1" applyAlignment="1">
      <alignment horizontal="center" vertical="center"/>
    </xf>
    <xf numFmtId="185" fontId="6" fillId="0" borderId="29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10" fontId="6" fillId="0" borderId="22" xfId="0" applyNumberFormat="1" applyFont="1" applyBorder="1" applyAlignment="1">
      <alignment horizontal="center" vertical="center"/>
    </xf>
    <xf numFmtId="185" fontId="6" fillId="0" borderId="22" xfId="0" applyNumberFormat="1" applyFont="1" applyBorder="1" applyAlignment="1">
      <alignment horizontal="center" vertical="center"/>
    </xf>
    <xf numFmtId="1" fontId="21" fillId="0" borderId="16" xfId="0" applyNumberFormat="1" applyFont="1" applyBorder="1" applyAlignment="1" applyProtection="1">
      <alignment/>
      <protection locked="0"/>
    </xf>
    <xf numFmtId="1" fontId="22" fillId="0" borderId="16" xfId="0" applyNumberFormat="1" applyFont="1" applyBorder="1" applyAlignment="1">
      <alignment horizontal="right"/>
    </xf>
    <xf numFmtId="10" fontId="22" fillId="0" borderId="16" xfId="0" applyNumberFormat="1" applyFont="1" applyBorder="1" applyAlignment="1">
      <alignment horizontal="right"/>
    </xf>
    <xf numFmtId="10" fontId="22" fillId="0" borderId="16" xfId="71" applyNumberFormat="1" applyFont="1" applyBorder="1" applyAlignment="1">
      <alignment horizontal="right"/>
      <protection/>
    </xf>
    <xf numFmtId="1" fontId="22" fillId="0" borderId="16" xfId="0" applyNumberFormat="1" applyFont="1" applyBorder="1" applyAlignment="1" applyProtection="1">
      <alignment/>
      <protection locked="0"/>
    </xf>
    <xf numFmtId="1" fontId="22" fillId="0" borderId="16" xfId="74" applyNumberFormat="1" applyFont="1" applyBorder="1" applyAlignment="1">
      <alignment horizontal="right"/>
      <protection/>
    </xf>
    <xf numFmtId="186" fontId="22" fillId="0" borderId="16" xfId="74" applyNumberFormat="1" applyFont="1" applyBorder="1" applyAlignment="1">
      <alignment horizontal="right"/>
      <protection/>
    </xf>
    <xf numFmtId="10" fontId="11" fillId="0" borderId="16" xfId="0" applyNumberFormat="1" applyFont="1" applyBorder="1" applyAlignment="1">
      <alignment horizontal="right"/>
    </xf>
    <xf numFmtId="0" fontId="22" fillId="0" borderId="16" xfId="0" applyNumberFormat="1" applyFont="1" applyFill="1" applyBorder="1" applyAlignment="1" applyProtection="1">
      <alignment vertical="center"/>
      <protection/>
    </xf>
    <xf numFmtId="1" fontId="22" fillId="0" borderId="16" xfId="0" applyNumberFormat="1" applyFont="1" applyBorder="1" applyAlignment="1" applyProtection="1">
      <alignment horizontal="right"/>
      <protection locked="0"/>
    </xf>
    <xf numFmtId="1" fontId="22" fillId="0" borderId="16" xfId="0" applyNumberFormat="1" applyFont="1" applyBorder="1" applyAlignment="1">
      <alignment/>
    </xf>
    <xf numFmtId="0" fontId="20" fillId="0" borderId="0" xfId="0" applyFont="1" applyAlignment="1">
      <alignment vertical="center"/>
    </xf>
    <xf numFmtId="0" fontId="22" fillId="0" borderId="0" xfId="71" applyFont="1">
      <alignment/>
      <protection/>
    </xf>
    <xf numFmtId="185" fontId="22" fillId="0" borderId="0" xfId="71" applyNumberFormat="1" applyFont="1">
      <alignment/>
      <protection/>
    </xf>
    <xf numFmtId="0" fontId="28" fillId="0" borderId="0" xfId="71" applyFont="1" applyAlignment="1" applyProtection="1">
      <alignment horizontal="center" vertical="center"/>
      <protection locked="0"/>
    </xf>
    <xf numFmtId="0" fontId="11" fillId="0" borderId="17" xfId="71" applyFont="1" applyBorder="1" applyAlignment="1">
      <alignment horizontal="center"/>
      <protection/>
    </xf>
    <xf numFmtId="0" fontId="6" fillId="0" borderId="29" xfId="71" applyFont="1" applyBorder="1" applyAlignment="1">
      <alignment horizontal="center" vertical="center"/>
      <protection/>
    </xf>
    <xf numFmtId="0" fontId="6" fillId="0" borderId="29" xfId="71" applyFont="1" applyBorder="1" applyAlignment="1">
      <alignment horizontal="center" vertical="center" wrapText="1"/>
      <protection/>
    </xf>
    <xf numFmtId="0" fontId="0" fillId="0" borderId="16" xfId="71" applyFont="1" applyBorder="1" applyAlignment="1">
      <alignment horizontal="center" vertical="center" wrapText="1"/>
      <protection/>
    </xf>
    <xf numFmtId="185" fontId="6" fillId="0" borderId="16" xfId="71" applyNumberFormat="1" applyFont="1" applyBorder="1" applyAlignment="1">
      <alignment horizontal="center" vertical="center" wrapText="1"/>
      <protection/>
    </xf>
    <xf numFmtId="0" fontId="6" fillId="0" borderId="22" xfId="71" applyFont="1" applyBorder="1" applyAlignment="1">
      <alignment horizontal="center" vertical="center"/>
      <protection/>
    </xf>
    <xf numFmtId="0" fontId="6" fillId="0" borderId="22" xfId="71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/>
    </xf>
    <xf numFmtId="184" fontId="22" fillId="0" borderId="16" xfId="73" applyNumberFormat="1" applyFont="1" applyFill="1" applyBorder="1" applyAlignment="1">
      <alignment horizontal="center"/>
      <protection/>
    </xf>
    <xf numFmtId="10" fontId="22" fillId="0" borderId="16" xfId="28" applyNumberFormat="1" applyFont="1" applyFill="1" applyBorder="1" applyAlignment="1">
      <alignment horizontal="center"/>
    </xf>
    <xf numFmtId="184" fontId="22" fillId="0" borderId="16" xfId="73" applyNumberFormat="1" applyFont="1" applyBorder="1" applyAlignment="1">
      <alignment horizontal="center"/>
      <protection/>
    </xf>
    <xf numFmtId="0" fontId="22" fillId="0" borderId="16" xfId="73" applyFont="1" applyBorder="1" applyAlignment="1">
      <alignment horizontal="center"/>
      <protection/>
    </xf>
    <xf numFmtId="0" fontId="22" fillId="0" borderId="16" xfId="74" applyFont="1" applyBorder="1" applyAlignment="1">
      <alignment horizontal="center"/>
      <protection/>
    </xf>
    <xf numFmtId="0" fontId="22" fillId="0" borderId="16" xfId="71" applyFont="1" applyBorder="1" applyProtection="1">
      <alignment/>
      <protection locked="0"/>
    </xf>
    <xf numFmtId="184" fontId="22" fillId="0" borderId="16" xfId="42" applyNumberFormat="1" applyFont="1" applyBorder="1" applyAlignment="1">
      <alignment horizontal="right"/>
      <protection/>
    </xf>
    <xf numFmtId="1" fontId="22" fillId="0" borderId="16" xfId="71" applyNumberFormat="1" applyFont="1" applyBorder="1" applyAlignment="1">
      <alignment horizontal="right"/>
      <protection/>
    </xf>
    <xf numFmtId="184" fontId="22" fillId="0" borderId="16" xfId="74" applyNumberFormat="1" applyFont="1" applyFill="1" applyBorder="1" applyAlignment="1">
      <alignment horizontal="center"/>
      <protection/>
    </xf>
    <xf numFmtId="0" fontId="22" fillId="0" borderId="16" xfId="74" applyFont="1" applyFill="1" applyBorder="1" applyAlignment="1">
      <alignment horizontal="center"/>
      <protection/>
    </xf>
    <xf numFmtId="184" fontId="22" fillId="0" borderId="16" xfId="74" applyNumberFormat="1" applyFont="1" applyBorder="1" applyAlignment="1">
      <alignment horizontal="center"/>
      <protection/>
    </xf>
    <xf numFmtId="0" fontId="22" fillId="0" borderId="16" xfId="71" applyFont="1" applyBorder="1" applyAlignment="1" applyProtection="1">
      <alignment vertical="center"/>
      <protection locked="0"/>
    </xf>
    <xf numFmtId="184" fontId="21" fillId="25" borderId="16" xfId="74" applyNumberFormat="1" applyFont="1" applyFill="1" applyBorder="1" applyAlignment="1">
      <alignment horizontal="center"/>
      <protection/>
    </xf>
    <xf numFmtId="0" fontId="21" fillId="0" borderId="23" xfId="0" applyNumberFormat="1" applyFont="1" applyFill="1" applyBorder="1" applyAlignment="1" applyProtection="1">
      <alignment horizontal="left" vertical="center"/>
      <protection/>
    </xf>
    <xf numFmtId="184" fontId="21" fillId="0" borderId="16" xfId="74" applyNumberFormat="1" applyFont="1" applyFill="1" applyBorder="1" applyAlignment="1">
      <alignment horizontal="center"/>
      <protection/>
    </xf>
    <xf numFmtId="0" fontId="22" fillId="0" borderId="23" xfId="0" applyNumberFormat="1" applyFont="1" applyFill="1" applyBorder="1" applyAlignment="1" applyProtection="1">
      <alignment horizontal="left" vertical="center"/>
      <protection/>
    </xf>
    <xf numFmtId="0" fontId="22" fillId="0" borderId="23" xfId="0" applyFont="1" applyFill="1" applyBorder="1" applyAlignment="1" applyProtection="1">
      <alignment horizontal="left" vertical="center"/>
      <protection/>
    </xf>
    <xf numFmtId="184" fontId="22" fillId="0" borderId="16" xfId="71" applyNumberFormat="1" applyFont="1" applyBorder="1" applyAlignment="1">
      <alignment horizontal="right"/>
      <protection/>
    </xf>
    <xf numFmtId="0" fontId="22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16" xfId="71" applyFont="1" applyBorder="1" applyProtection="1">
      <alignment/>
      <protection locked="0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justify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百分比 2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_2005年市级财政收支平衡表" xfId="39"/>
    <cellStyle name="60% - 强调文字颜色 4" xfId="40"/>
    <cellStyle name="输出" xfId="41"/>
    <cellStyle name="常规_市本级2009年地方财政预算表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表22：2017年政府一般债务限额和余额情况表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千位分隔[0]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常规_表23：2017年政府专项债务限额和余额情况表" xfId="68"/>
    <cellStyle name="60% - 强调文字颜色 6" xfId="69"/>
    <cellStyle name="常规 2" xfId="70"/>
    <cellStyle name="常规_全省收入" xfId="71"/>
    <cellStyle name="常规 3" xfId="72"/>
    <cellStyle name="常规 4" xfId="73"/>
    <cellStyle name="常规 5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78.25390625" style="0" customWidth="1"/>
  </cols>
  <sheetData>
    <row r="1" ht="40.5" customHeight="1">
      <c r="A1" s="276" t="s">
        <v>0</v>
      </c>
    </row>
    <row r="3" ht="29.25" customHeight="1">
      <c r="A3" s="277" t="s">
        <v>1</v>
      </c>
    </row>
    <row r="4" ht="29.25" customHeight="1">
      <c r="A4" s="277" t="s">
        <v>2</v>
      </c>
    </row>
    <row r="5" ht="29.25" customHeight="1">
      <c r="A5" s="277" t="s">
        <v>3</v>
      </c>
    </row>
    <row r="6" ht="29.25" customHeight="1">
      <c r="A6" s="277" t="s">
        <v>4</v>
      </c>
    </row>
    <row r="7" ht="29.25" customHeight="1">
      <c r="A7" s="277" t="s">
        <v>5</v>
      </c>
    </row>
    <row r="8" ht="29.25" customHeight="1">
      <c r="A8" s="278" t="s">
        <v>6</v>
      </c>
    </row>
    <row r="9" ht="29.25" customHeight="1">
      <c r="A9" s="278" t="s">
        <v>7</v>
      </c>
    </row>
    <row r="10" ht="29.25" customHeight="1">
      <c r="A10" s="278" t="s">
        <v>8</v>
      </c>
    </row>
    <row r="11" ht="29.25" customHeight="1">
      <c r="A11" s="278" t="s">
        <v>9</v>
      </c>
    </row>
    <row r="12" ht="29.25" customHeight="1">
      <c r="A12" s="277" t="s">
        <v>10</v>
      </c>
    </row>
    <row r="13" ht="29.25" customHeight="1">
      <c r="A13" s="278" t="s">
        <v>11</v>
      </c>
    </row>
    <row r="14" ht="29.25" customHeight="1">
      <c r="A14" s="278" t="s">
        <v>12</v>
      </c>
    </row>
    <row r="15" ht="29.25" customHeight="1">
      <c r="A15" s="278" t="s">
        <v>13</v>
      </c>
    </row>
    <row r="16" ht="29.25" customHeight="1">
      <c r="A16" s="277" t="s">
        <v>14</v>
      </c>
    </row>
    <row r="17" ht="29.25" customHeight="1">
      <c r="A17" s="278" t="s">
        <v>15</v>
      </c>
    </row>
    <row r="18" ht="29.25" customHeight="1">
      <c r="A18" s="277" t="s">
        <v>16</v>
      </c>
    </row>
    <row r="19" ht="29.25" customHeight="1">
      <c r="A19" s="277" t="s">
        <v>17</v>
      </c>
    </row>
    <row r="20" ht="29.25" customHeight="1">
      <c r="A20" s="277" t="s">
        <v>18</v>
      </c>
    </row>
    <row r="21" ht="29.25" customHeight="1">
      <c r="A21" s="277" t="s">
        <v>19</v>
      </c>
    </row>
    <row r="22" ht="29.25" customHeight="1">
      <c r="A22" s="277" t="s">
        <v>20</v>
      </c>
    </row>
    <row r="23" ht="29.25" customHeight="1">
      <c r="A23" s="277" t="s">
        <v>21</v>
      </c>
    </row>
    <row r="24" ht="29.25" customHeight="1">
      <c r="A24" s="277" t="s">
        <v>22</v>
      </c>
    </row>
  </sheetData>
  <sheetProtection/>
  <printOptions/>
  <pageMargins left="0.7" right="0.7" top="0.75" bottom="0.75" header="0.3" footer="0.3"/>
  <pageSetup horizontalDpi="180" verticalDpi="18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42"/>
  <sheetViews>
    <sheetView showZeros="0" workbookViewId="0" topLeftCell="A1">
      <pane ySplit="5" topLeftCell="A154" activePane="bottomLeft" state="frozen"/>
      <selection pane="bottomLeft" activeCell="A2" sqref="A2:D2"/>
    </sheetView>
  </sheetViews>
  <sheetFormatPr defaultColWidth="9.00390625" defaultRowHeight="14.25"/>
  <cols>
    <col min="1" max="1" width="35.25390625" style="51" customWidth="1"/>
    <col min="2" max="2" width="11.875" style="135" customWidth="1"/>
    <col min="3" max="3" width="13.75390625" style="33" customWidth="1"/>
    <col min="4" max="4" width="14.875" style="136" customWidth="1"/>
  </cols>
  <sheetData>
    <row r="1" ht="22.5" customHeight="1">
      <c r="A1" s="51" t="s">
        <v>249</v>
      </c>
    </row>
    <row r="2" spans="1:4" ht="27.75" customHeight="1">
      <c r="A2" s="137" t="s">
        <v>250</v>
      </c>
      <c r="B2" s="137"/>
      <c r="C2" s="137"/>
      <c r="D2" s="137"/>
    </row>
    <row r="3" spans="1:4" ht="30" customHeight="1">
      <c r="A3" s="107"/>
      <c r="B3" s="107"/>
      <c r="C3" s="138"/>
      <c r="D3" s="139" t="s">
        <v>26</v>
      </c>
    </row>
    <row r="4" spans="1:4" ht="28.5" customHeight="1">
      <c r="A4" s="36" t="s">
        <v>251</v>
      </c>
      <c r="B4" s="140" t="s">
        <v>252</v>
      </c>
      <c r="C4" s="141" t="s">
        <v>253</v>
      </c>
      <c r="D4" s="119" t="s">
        <v>254</v>
      </c>
    </row>
    <row r="5" spans="1:4" ht="13.5" customHeight="1">
      <c r="A5" s="36" t="s">
        <v>255</v>
      </c>
      <c r="B5" s="142">
        <f>B6+B259+B277+B355+B385+B441+B490+B607+B679+B756+B780+B911+B975+B1051+B1078+B1157+B1175+B1228+B1231+B1239</f>
        <v>64811</v>
      </c>
      <c r="C5" s="44">
        <f>C6+C259+C277+C355+C385+C441+C490+C607+C679+C756+C780+C911+C975+C1051+C1078+C1157+C1175+C1228+C1231+C1239</f>
        <v>77137</v>
      </c>
      <c r="D5" s="143">
        <f>B5/C5</f>
        <v>0.8402063860404216</v>
      </c>
    </row>
    <row r="6" spans="1:4" ht="13.5" customHeight="1">
      <c r="A6" s="144" t="s">
        <v>256</v>
      </c>
      <c r="B6" s="142">
        <v>15785</v>
      </c>
      <c r="C6" s="44">
        <f>C7+C19+C28+C40+C52+C63+C74+C86+C95+C105+C120+C129+C140+C152+C162+C175+C182+C189+C198+C204+C211+C219+C226+C232+C238+C244+C250+C256</f>
        <v>23856</v>
      </c>
      <c r="D6" s="143">
        <f>B6/C6</f>
        <v>0.6616784037558685</v>
      </c>
    </row>
    <row r="7" spans="1:4" ht="13.5" customHeight="1">
      <c r="A7" s="144" t="s">
        <v>257</v>
      </c>
      <c r="B7" s="142">
        <v>419</v>
      </c>
      <c r="C7" s="44">
        <f>C8+C9+C10+C11+C12+C13+C14+C15+C16+C17+C18</f>
        <v>302</v>
      </c>
      <c r="D7" s="143">
        <f>B7/C7</f>
        <v>1.3874172185430464</v>
      </c>
    </row>
    <row r="8" spans="1:4" ht="13.5" customHeight="1">
      <c r="A8" s="145" t="s">
        <v>258</v>
      </c>
      <c r="B8" s="142">
        <v>151</v>
      </c>
      <c r="C8" s="44">
        <v>221</v>
      </c>
      <c r="D8" s="143">
        <f>B8/C8</f>
        <v>0.6832579185520362</v>
      </c>
    </row>
    <row r="9" spans="1:4" ht="13.5" customHeight="1">
      <c r="A9" s="145" t="s">
        <v>259</v>
      </c>
      <c r="B9" s="142">
        <v>174</v>
      </c>
      <c r="C9" s="44">
        <v>43</v>
      </c>
      <c r="D9" s="143">
        <f>B9/C9</f>
        <v>4.046511627906977</v>
      </c>
    </row>
    <row r="10" spans="1:4" ht="13.5" customHeight="1" hidden="1">
      <c r="A10" s="145" t="s">
        <v>260</v>
      </c>
      <c r="B10" s="142">
        <v>0</v>
      </c>
      <c r="C10" s="44"/>
      <c r="D10" s="143"/>
    </row>
    <row r="11" spans="1:4" ht="13.5" customHeight="1">
      <c r="A11" s="145" t="s">
        <v>261</v>
      </c>
      <c r="B11" s="142">
        <v>82</v>
      </c>
      <c r="C11" s="44">
        <v>26</v>
      </c>
      <c r="D11" s="143">
        <f>B11/C11</f>
        <v>3.1538461538461537</v>
      </c>
    </row>
    <row r="12" spans="1:4" ht="13.5" customHeight="1" hidden="1">
      <c r="A12" s="145" t="s">
        <v>262</v>
      </c>
      <c r="B12" s="142">
        <v>0</v>
      </c>
      <c r="C12" s="44"/>
      <c r="D12" s="143" t="e">
        <f>B12/C12</f>
        <v>#DIV/0!</v>
      </c>
    </row>
    <row r="13" spans="1:4" ht="13.5" customHeight="1" hidden="1">
      <c r="A13" s="145" t="s">
        <v>263</v>
      </c>
      <c r="B13" s="142">
        <v>0</v>
      </c>
      <c r="C13" s="44"/>
      <c r="D13" s="143" t="e">
        <f>B13/C13</f>
        <v>#DIV/0!</v>
      </c>
    </row>
    <row r="14" spans="1:4" ht="13.5" customHeight="1" hidden="1">
      <c r="A14" s="145" t="s">
        <v>264</v>
      </c>
      <c r="B14" s="142">
        <v>0</v>
      </c>
      <c r="C14" s="44"/>
      <c r="D14" s="143" t="e">
        <f>B14/C14</f>
        <v>#DIV/0!</v>
      </c>
    </row>
    <row r="15" spans="1:4" ht="13.5" customHeight="1">
      <c r="A15" s="145" t="s">
        <v>265</v>
      </c>
      <c r="B15" s="142">
        <v>12</v>
      </c>
      <c r="C15" s="44">
        <v>12</v>
      </c>
      <c r="D15" s="143">
        <f>B15/C15</f>
        <v>1</v>
      </c>
    </row>
    <row r="16" spans="1:4" ht="13.5" customHeight="1" hidden="1">
      <c r="A16" s="145" t="s">
        <v>266</v>
      </c>
      <c r="B16" s="142">
        <v>0</v>
      </c>
      <c r="C16" s="44"/>
      <c r="D16" s="143"/>
    </row>
    <row r="17" spans="1:4" ht="13.5" customHeight="1" hidden="1">
      <c r="A17" s="145" t="s">
        <v>267</v>
      </c>
      <c r="B17" s="142">
        <v>0</v>
      </c>
      <c r="C17" s="44"/>
      <c r="D17" s="143"/>
    </row>
    <row r="18" spans="1:4" ht="13.5" customHeight="1" hidden="1">
      <c r="A18" s="145" t="s">
        <v>268</v>
      </c>
      <c r="B18" s="142">
        <v>0</v>
      </c>
      <c r="C18" s="44"/>
      <c r="D18" s="143"/>
    </row>
    <row r="19" spans="1:4" ht="13.5" customHeight="1">
      <c r="A19" s="144" t="s">
        <v>269</v>
      </c>
      <c r="B19" s="142">
        <v>248</v>
      </c>
      <c r="C19" s="44">
        <f>SUM(C20:C27)</f>
        <v>265</v>
      </c>
      <c r="D19" s="143">
        <f>B19/C19</f>
        <v>0.9358490566037736</v>
      </c>
    </row>
    <row r="20" spans="1:4" ht="13.5" customHeight="1">
      <c r="A20" s="145" t="s">
        <v>258</v>
      </c>
      <c r="B20" s="142">
        <v>161</v>
      </c>
      <c r="C20" s="44">
        <v>183</v>
      </c>
      <c r="D20" s="143">
        <f>B20/C20</f>
        <v>0.8797814207650273</v>
      </c>
    </row>
    <row r="21" spans="1:4" ht="13.5" customHeight="1">
      <c r="A21" s="145" t="s">
        <v>259</v>
      </c>
      <c r="B21" s="142">
        <v>51</v>
      </c>
      <c r="C21" s="44">
        <v>46</v>
      </c>
      <c r="D21" s="143">
        <f>B21/C21</f>
        <v>1.108695652173913</v>
      </c>
    </row>
    <row r="22" spans="1:4" ht="13.5" customHeight="1" hidden="1">
      <c r="A22" s="145" t="s">
        <v>260</v>
      </c>
      <c r="B22" s="142">
        <v>0</v>
      </c>
      <c r="C22" s="44"/>
      <c r="D22" s="143"/>
    </row>
    <row r="23" spans="1:4" ht="13.5" customHeight="1">
      <c r="A23" s="145" t="s">
        <v>270</v>
      </c>
      <c r="B23" s="142">
        <v>24</v>
      </c>
      <c r="C23" s="44">
        <v>24</v>
      </c>
      <c r="D23" s="143">
        <f>B23/C23</f>
        <v>1</v>
      </c>
    </row>
    <row r="24" spans="1:4" ht="13.5" customHeight="1">
      <c r="A24" s="145" t="s">
        <v>271</v>
      </c>
      <c r="B24" s="142">
        <v>12</v>
      </c>
      <c r="C24" s="44">
        <v>12</v>
      </c>
      <c r="D24" s="143">
        <f>B24/C24</f>
        <v>1</v>
      </c>
    </row>
    <row r="25" spans="1:4" ht="13.5" customHeight="1" hidden="1">
      <c r="A25" s="145" t="s">
        <v>272</v>
      </c>
      <c r="B25" s="142">
        <v>0</v>
      </c>
      <c r="C25" s="44"/>
      <c r="D25" s="143"/>
    </row>
    <row r="26" spans="1:4" ht="13.5" customHeight="1" hidden="1">
      <c r="A26" s="145" t="s">
        <v>267</v>
      </c>
      <c r="B26" s="142">
        <v>0</v>
      </c>
      <c r="C26" s="44"/>
      <c r="D26" s="143"/>
    </row>
    <row r="27" spans="1:4" ht="13.5" customHeight="1" hidden="1">
      <c r="A27" s="145" t="s">
        <v>273</v>
      </c>
      <c r="B27" s="142">
        <v>0</v>
      </c>
      <c r="C27" s="44"/>
      <c r="D27" s="143"/>
    </row>
    <row r="28" spans="1:4" ht="13.5" customHeight="1">
      <c r="A28" s="144" t="s">
        <v>274</v>
      </c>
      <c r="B28" s="142">
        <v>9061</v>
      </c>
      <c r="C28" s="44">
        <f>SUM(C29:C39)</f>
        <v>18149</v>
      </c>
      <c r="D28" s="143">
        <f>B28/C28</f>
        <v>0.4992561573640421</v>
      </c>
    </row>
    <row r="29" spans="1:4" ht="13.5" customHeight="1">
      <c r="A29" s="145" t="s">
        <v>258</v>
      </c>
      <c r="B29" s="142">
        <v>3307</v>
      </c>
      <c r="C29" s="44">
        <v>2635</v>
      </c>
      <c r="D29" s="143">
        <f>B29/C29</f>
        <v>1.2550284629981026</v>
      </c>
    </row>
    <row r="30" spans="1:4" ht="13.5" customHeight="1">
      <c r="A30" s="145" t="s">
        <v>259</v>
      </c>
      <c r="B30" s="142">
        <v>4240</v>
      </c>
      <c r="C30" s="44">
        <v>14373</v>
      </c>
      <c r="D30" s="143">
        <f>B30/C30</f>
        <v>0.2949975648785918</v>
      </c>
    </row>
    <row r="31" spans="1:4" ht="13.5" customHeight="1">
      <c r="A31" s="145" t="s">
        <v>260</v>
      </c>
      <c r="B31" s="142">
        <v>659</v>
      </c>
      <c r="C31" s="44">
        <v>630</v>
      </c>
      <c r="D31" s="143">
        <f>B31/C31</f>
        <v>1.046031746031746</v>
      </c>
    </row>
    <row r="32" spans="1:4" ht="13.5" customHeight="1" hidden="1">
      <c r="A32" s="145" t="s">
        <v>275</v>
      </c>
      <c r="B32" s="142">
        <v>0</v>
      </c>
      <c r="C32" s="44"/>
      <c r="D32" s="143"/>
    </row>
    <row r="33" spans="1:4" ht="13.5" customHeight="1" hidden="1">
      <c r="A33" s="145" t="s">
        <v>276</v>
      </c>
      <c r="B33" s="142">
        <v>0</v>
      </c>
      <c r="C33" s="44"/>
      <c r="D33" s="143"/>
    </row>
    <row r="34" spans="1:4" ht="13.5" customHeight="1" hidden="1">
      <c r="A34" s="145" t="s">
        <v>277</v>
      </c>
      <c r="B34" s="142">
        <v>0</v>
      </c>
      <c r="C34" s="44"/>
      <c r="D34" s="143"/>
    </row>
    <row r="35" spans="1:4" ht="13.5" customHeight="1">
      <c r="A35" s="145" t="s">
        <v>278</v>
      </c>
      <c r="B35" s="142">
        <v>8</v>
      </c>
      <c r="C35" s="44">
        <v>11</v>
      </c>
      <c r="D35" s="143">
        <f>B35/C35</f>
        <v>0.7272727272727273</v>
      </c>
    </row>
    <row r="36" spans="1:4" ht="13.5" customHeight="1">
      <c r="A36" s="145" t="s">
        <v>279</v>
      </c>
      <c r="B36" s="142">
        <v>366</v>
      </c>
      <c r="C36" s="44">
        <v>430</v>
      </c>
      <c r="D36" s="143">
        <f>B36/C36</f>
        <v>0.8511627906976744</v>
      </c>
    </row>
    <row r="37" spans="1:4" ht="13.5" customHeight="1" hidden="1">
      <c r="A37" s="145" t="s">
        <v>280</v>
      </c>
      <c r="B37" s="142">
        <v>0</v>
      </c>
      <c r="C37" s="44"/>
      <c r="D37" s="143"/>
    </row>
    <row r="38" spans="1:4" ht="13.5" customHeight="1" hidden="1">
      <c r="A38" s="145" t="s">
        <v>267</v>
      </c>
      <c r="B38" s="142">
        <v>0</v>
      </c>
      <c r="C38" s="44"/>
      <c r="D38" s="143"/>
    </row>
    <row r="39" spans="1:4" ht="13.5" customHeight="1">
      <c r="A39" s="145" t="s">
        <v>281</v>
      </c>
      <c r="B39" s="142">
        <v>481</v>
      </c>
      <c r="C39" s="44">
        <v>70</v>
      </c>
      <c r="D39" s="143">
        <f>B39/C39</f>
        <v>6.871428571428571</v>
      </c>
    </row>
    <row r="40" spans="1:4" ht="13.5" customHeight="1">
      <c r="A40" s="144" t="s">
        <v>282</v>
      </c>
      <c r="B40" s="142">
        <v>414</v>
      </c>
      <c r="C40" s="44">
        <f>SUM(C41:C51)</f>
        <v>568</v>
      </c>
      <c r="D40" s="143">
        <f>B40/C40</f>
        <v>0.7288732394366197</v>
      </c>
    </row>
    <row r="41" spans="1:4" ht="13.5" customHeight="1">
      <c r="A41" s="145" t="s">
        <v>258</v>
      </c>
      <c r="B41" s="142">
        <v>259</v>
      </c>
      <c r="C41" s="44">
        <v>232</v>
      </c>
      <c r="D41" s="143">
        <f>B41/C41</f>
        <v>1.1163793103448276</v>
      </c>
    </row>
    <row r="42" spans="1:4" ht="13.5" customHeight="1">
      <c r="A42" s="145" t="s">
        <v>259</v>
      </c>
      <c r="B42" s="142">
        <v>112</v>
      </c>
      <c r="C42" s="44">
        <v>117</v>
      </c>
      <c r="D42" s="143">
        <f>B42/C42</f>
        <v>0.9572649572649573</v>
      </c>
    </row>
    <row r="43" spans="1:4" ht="13.5" customHeight="1" hidden="1">
      <c r="A43" s="145" t="s">
        <v>260</v>
      </c>
      <c r="B43" s="142">
        <v>0</v>
      </c>
      <c r="C43" s="44"/>
      <c r="D43" s="143"/>
    </row>
    <row r="44" spans="1:4" ht="13.5" customHeight="1" hidden="1">
      <c r="A44" s="145" t="s">
        <v>283</v>
      </c>
      <c r="B44" s="142">
        <v>0</v>
      </c>
      <c r="C44" s="44"/>
      <c r="D44" s="143" t="e">
        <f>B44/C44</f>
        <v>#DIV/0!</v>
      </c>
    </row>
    <row r="45" spans="1:4" ht="13.5" customHeight="1" hidden="1">
      <c r="A45" s="145" t="s">
        <v>284</v>
      </c>
      <c r="B45" s="142">
        <v>0</v>
      </c>
      <c r="C45" s="44"/>
      <c r="D45" s="143"/>
    </row>
    <row r="46" spans="1:4" ht="13.5" customHeight="1" hidden="1">
      <c r="A46" s="145" t="s">
        <v>285</v>
      </c>
      <c r="B46" s="142">
        <v>0</v>
      </c>
      <c r="C46" s="44"/>
      <c r="D46" s="143"/>
    </row>
    <row r="47" spans="1:4" ht="13.5" customHeight="1" hidden="1">
      <c r="A47" s="145" t="s">
        <v>286</v>
      </c>
      <c r="B47" s="142">
        <v>0</v>
      </c>
      <c r="C47" s="44"/>
      <c r="D47" s="143"/>
    </row>
    <row r="48" spans="1:4" ht="13.5" customHeight="1">
      <c r="A48" s="145" t="s">
        <v>287</v>
      </c>
      <c r="B48" s="142">
        <v>0</v>
      </c>
      <c r="C48" s="44">
        <v>4</v>
      </c>
      <c r="D48" s="143">
        <f>B48/C48</f>
        <v>0</v>
      </c>
    </row>
    <row r="49" spans="1:4" ht="13.5" customHeight="1" hidden="1">
      <c r="A49" s="145" t="s">
        <v>288</v>
      </c>
      <c r="B49" s="142">
        <v>0</v>
      </c>
      <c r="C49" s="44"/>
      <c r="D49" s="143"/>
    </row>
    <row r="50" spans="1:4" ht="13.5" customHeight="1" hidden="1">
      <c r="A50" s="145" t="s">
        <v>267</v>
      </c>
      <c r="B50" s="142">
        <v>0</v>
      </c>
      <c r="C50" s="44"/>
      <c r="D50" s="143"/>
    </row>
    <row r="51" spans="1:4" ht="13.5" customHeight="1">
      <c r="A51" s="145" t="s">
        <v>289</v>
      </c>
      <c r="B51" s="142">
        <v>43</v>
      </c>
      <c r="C51" s="44">
        <v>215</v>
      </c>
      <c r="D51" s="143">
        <f>B51/C51</f>
        <v>0.2</v>
      </c>
    </row>
    <row r="52" spans="1:4" ht="13.5" customHeight="1">
      <c r="A52" s="144" t="s">
        <v>290</v>
      </c>
      <c r="B52" s="142">
        <v>51</v>
      </c>
      <c r="C52" s="44">
        <f>SUM(C53:C62)</f>
        <v>42</v>
      </c>
      <c r="D52" s="143">
        <f>B52/C52</f>
        <v>1.2142857142857142</v>
      </c>
    </row>
    <row r="53" spans="1:4" ht="13.5" customHeight="1">
      <c r="A53" s="145" t="s">
        <v>258</v>
      </c>
      <c r="B53" s="142">
        <v>4</v>
      </c>
      <c r="C53" s="44"/>
      <c r="D53" s="143" t="e">
        <f>B53/C53</f>
        <v>#DIV/0!</v>
      </c>
    </row>
    <row r="54" spans="1:4" ht="13.5" customHeight="1">
      <c r="A54" s="145" t="s">
        <v>259</v>
      </c>
      <c r="B54" s="142">
        <v>12</v>
      </c>
      <c r="C54" s="44">
        <v>25</v>
      </c>
      <c r="D54" s="143">
        <f>B54/C54</f>
        <v>0.48</v>
      </c>
    </row>
    <row r="55" spans="1:4" ht="13.5" customHeight="1" hidden="1">
      <c r="A55" s="145" t="s">
        <v>260</v>
      </c>
      <c r="B55" s="142">
        <v>0</v>
      </c>
      <c r="C55" s="44"/>
      <c r="D55" s="143" t="e">
        <f aca="true" t="shared" si="0" ref="D55:D60">B55/C55</f>
        <v>#DIV/0!</v>
      </c>
    </row>
    <row r="56" spans="1:4" ht="13.5" customHeight="1" hidden="1">
      <c r="A56" s="145" t="s">
        <v>291</v>
      </c>
      <c r="B56" s="142">
        <v>0</v>
      </c>
      <c r="C56" s="44"/>
      <c r="D56" s="143" t="e">
        <f t="shared" si="0"/>
        <v>#DIV/0!</v>
      </c>
    </row>
    <row r="57" spans="1:4" ht="13.5" customHeight="1">
      <c r="A57" s="145" t="s">
        <v>292</v>
      </c>
      <c r="B57" s="142">
        <v>30</v>
      </c>
      <c r="C57" s="44"/>
      <c r="D57" s="143" t="e">
        <f t="shared" si="0"/>
        <v>#DIV/0!</v>
      </c>
    </row>
    <row r="58" spans="1:4" ht="13.5" customHeight="1" hidden="1">
      <c r="A58" s="145" t="s">
        <v>293</v>
      </c>
      <c r="B58" s="142">
        <v>0</v>
      </c>
      <c r="C58" s="44"/>
      <c r="D58" s="143" t="e">
        <f t="shared" si="0"/>
        <v>#DIV/0!</v>
      </c>
    </row>
    <row r="59" spans="1:4" ht="13.5" customHeight="1">
      <c r="A59" s="145" t="s">
        <v>294</v>
      </c>
      <c r="B59" s="142">
        <v>5</v>
      </c>
      <c r="C59" s="44">
        <v>16</v>
      </c>
      <c r="D59" s="143">
        <f t="shared" si="0"/>
        <v>0.3125</v>
      </c>
    </row>
    <row r="60" spans="1:4" ht="13.5" customHeight="1">
      <c r="A60" s="145" t="s">
        <v>295</v>
      </c>
      <c r="B60" s="142">
        <v>0</v>
      </c>
      <c r="C60" s="44">
        <v>1</v>
      </c>
      <c r="D60" s="143">
        <f t="shared" si="0"/>
        <v>0</v>
      </c>
    </row>
    <row r="61" spans="1:4" ht="13.5" customHeight="1" hidden="1">
      <c r="A61" s="145" t="s">
        <v>267</v>
      </c>
      <c r="B61" s="142">
        <v>0</v>
      </c>
      <c r="C61" s="44"/>
      <c r="D61" s="143"/>
    </row>
    <row r="62" spans="1:4" ht="13.5" customHeight="1" hidden="1">
      <c r="A62" s="145" t="s">
        <v>296</v>
      </c>
      <c r="B62" s="142">
        <v>0</v>
      </c>
      <c r="C62" s="44"/>
      <c r="D62" s="143"/>
    </row>
    <row r="63" spans="1:4" ht="13.5" customHeight="1">
      <c r="A63" s="144" t="s">
        <v>297</v>
      </c>
      <c r="B63" s="142">
        <v>554</v>
      </c>
      <c r="C63" s="44">
        <f>SUM(C64:C73)</f>
        <v>663</v>
      </c>
      <c r="D63" s="143">
        <f aca="true" t="shared" si="1" ref="D63:D68">B63/C63</f>
        <v>0.8355957767722474</v>
      </c>
    </row>
    <row r="64" spans="1:4" ht="13.5" customHeight="1">
      <c r="A64" s="145" t="s">
        <v>258</v>
      </c>
      <c r="B64" s="142">
        <v>253</v>
      </c>
      <c r="C64" s="44">
        <v>282</v>
      </c>
      <c r="D64" s="143">
        <f t="shared" si="1"/>
        <v>0.8971631205673759</v>
      </c>
    </row>
    <row r="65" spans="1:4" ht="13.5" customHeight="1">
      <c r="A65" s="145" t="s">
        <v>259</v>
      </c>
      <c r="B65" s="142">
        <v>143</v>
      </c>
      <c r="C65" s="44">
        <v>177</v>
      </c>
      <c r="D65" s="143">
        <f t="shared" si="1"/>
        <v>0.807909604519774</v>
      </c>
    </row>
    <row r="66" spans="1:4" ht="13.5" customHeight="1">
      <c r="A66" s="145" t="s">
        <v>260</v>
      </c>
      <c r="B66" s="142">
        <v>25</v>
      </c>
      <c r="C66" s="44"/>
      <c r="D66" s="143" t="e">
        <f t="shared" si="1"/>
        <v>#DIV/0!</v>
      </c>
    </row>
    <row r="67" spans="1:4" ht="13.5" customHeight="1">
      <c r="A67" s="145" t="s">
        <v>298</v>
      </c>
      <c r="B67" s="142">
        <v>36</v>
      </c>
      <c r="C67" s="44">
        <v>24</v>
      </c>
      <c r="D67" s="143">
        <f t="shared" si="1"/>
        <v>1.5</v>
      </c>
    </row>
    <row r="68" spans="1:4" ht="13.5" customHeight="1">
      <c r="A68" s="145" t="s">
        <v>299</v>
      </c>
      <c r="B68" s="142">
        <v>3</v>
      </c>
      <c r="C68" s="44">
        <v>16</v>
      </c>
      <c r="D68" s="143">
        <f t="shared" si="1"/>
        <v>0.1875</v>
      </c>
    </row>
    <row r="69" spans="1:4" ht="13.5" customHeight="1" hidden="1">
      <c r="A69" s="145" t="s">
        <v>300</v>
      </c>
      <c r="B69" s="142">
        <v>0</v>
      </c>
      <c r="C69" s="44"/>
      <c r="D69" s="143"/>
    </row>
    <row r="70" spans="1:4" ht="13.5" customHeight="1">
      <c r="A70" s="145" t="s">
        <v>301</v>
      </c>
      <c r="B70" s="142">
        <v>50</v>
      </c>
      <c r="C70" s="44">
        <v>75</v>
      </c>
      <c r="D70" s="143">
        <f>B70/C70</f>
        <v>0.6666666666666666</v>
      </c>
    </row>
    <row r="71" spans="1:4" ht="13.5" customHeight="1">
      <c r="A71" s="145" t="s">
        <v>302</v>
      </c>
      <c r="B71" s="142">
        <v>20</v>
      </c>
      <c r="C71" s="44"/>
      <c r="D71" s="143" t="e">
        <f>B71/C71</f>
        <v>#DIV/0!</v>
      </c>
    </row>
    <row r="72" spans="1:4" ht="13.5" customHeight="1" hidden="1">
      <c r="A72" s="145" t="s">
        <v>267</v>
      </c>
      <c r="B72" s="142">
        <v>0</v>
      </c>
      <c r="C72" s="44"/>
      <c r="D72" s="143"/>
    </row>
    <row r="73" spans="1:4" ht="13.5" customHeight="1">
      <c r="A73" s="145" t="s">
        <v>303</v>
      </c>
      <c r="B73" s="142">
        <v>24</v>
      </c>
      <c r="C73" s="44">
        <v>89</v>
      </c>
      <c r="D73" s="143">
        <f>B73/C73</f>
        <v>0.2696629213483146</v>
      </c>
    </row>
    <row r="74" spans="1:4" ht="13.5" customHeight="1">
      <c r="A74" s="144" t="s">
        <v>304</v>
      </c>
      <c r="B74" s="142">
        <v>1891</v>
      </c>
      <c r="C74" s="44">
        <f>SUM(C75:C85)</f>
        <v>1457</v>
      </c>
      <c r="D74" s="143">
        <f>B74/C74</f>
        <v>1.297872340425532</v>
      </c>
    </row>
    <row r="75" spans="1:4" ht="13.5" customHeight="1" hidden="1">
      <c r="A75" s="145" t="s">
        <v>258</v>
      </c>
      <c r="B75" s="142">
        <v>0</v>
      </c>
      <c r="C75" s="44"/>
      <c r="D75" s="143"/>
    </row>
    <row r="76" spans="1:4" ht="13.5" customHeight="1" hidden="1">
      <c r="A76" s="145" t="s">
        <v>259</v>
      </c>
      <c r="B76" s="142">
        <v>0</v>
      </c>
      <c r="C76" s="44"/>
      <c r="D76" s="143"/>
    </row>
    <row r="77" spans="1:4" ht="13.5" customHeight="1" hidden="1">
      <c r="A77" s="145" t="s">
        <v>260</v>
      </c>
      <c r="B77" s="142">
        <v>0</v>
      </c>
      <c r="C77" s="44"/>
      <c r="D77" s="143"/>
    </row>
    <row r="78" spans="1:4" ht="13.5" customHeight="1" hidden="1">
      <c r="A78" s="145" t="s">
        <v>305</v>
      </c>
      <c r="B78" s="142">
        <v>0</v>
      </c>
      <c r="C78" s="44"/>
      <c r="D78" s="143"/>
    </row>
    <row r="79" spans="1:4" ht="13.5" customHeight="1" hidden="1">
      <c r="A79" s="145" t="s">
        <v>306</v>
      </c>
      <c r="B79" s="142">
        <v>0</v>
      </c>
      <c r="C79" s="44"/>
      <c r="D79" s="143"/>
    </row>
    <row r="80" spans="1:4" ht="13.5" customHeight="1" hidden="1">
      <c r="A80" s="145" t="s">
        <v>307</v>
      </c>
      <c r="B80" s="142">
        <v>0</v>
      </c>
      <c r="C80" s="44"/>
      <c r="D80" s="143"/>
    </row>
    <row r="81" spans="1:4" ht="13.5" customHeight="1" hidden="1">
      <c r="A81" s="145" t="s">
        <v>308</v>
      </c>
      <c r="B81" s="142">
        <v>0</v>
      </c>
      <c r="C81" s="44"/>
      <c r="D81" s="143"/>
    </row>
    <row r="82" spans="1:4" ht="13.5" customHeight="1">
      <c r="A82" s="145" t="s">
        <v>309</v>
      </c>
      <c r="B82" s="142">
        <v>1891</v>
      </c>
      <c r="C82" s="44">
        <v>1457</v>
      </c>
      <c r="D82" s="143">
        <f>B82/C82</f>
        <v>1.297872340425532</v>
      </c>
    </row>
    <row r="83" spans="1:4" ht="13.5" customHeight="1" hidden="1">
      <c r="A83" s="145" t="s">
        <v>301</v>
      </c>
      <c r="B83" s="142">
        <v>0</v>
      </c>
      <c r="C83" s="44"/>
      <c r="D83" s="143"/>
    </row>
    <row r="84" spans="1:4" ht="13.5" customHeight="1" hidden="1">
      <c r="A84" s="145" t="s">
        <v>267</v>
      </c>
      <c r="B84" s="142">
        <v>0</v>
      </c>
      <c r="C84" s="44"/>
      <c r="D84" s="143"/>
    </row>
    <row r="85" spans="1:4" ht="13.5" customHeight="1" hidden="1">
      <c r="A85" s="145" t="s">
        <v>310</v>
      </c>
      <c r="B85" s="142">
        <v>0</v>
      </c>
      <c r="C85" s="44"/>
      <c r="D85" s="143"/>
    </row>
    <row r="86" spans="1:4" ht="13.5" customHeight="1">
      <c r="A86" s="144" t="s">
        <v>311</v>
      </c>
      <c r="B86" s="142">
        <v>113</v>
      </c>
      <c r="C86" s="44">
        <f>SUM(C87:C94)</f>
        <v>131</v>
      </c>
      <c r="D86" s="143">
        <f>B86/C86</f>
        <v>0.8625954198473282</v>
      </c>
    </row>
    <row r="87" spans="1:4" ht="13.5" customHeight="1">
      <c r="A87" s="145" t="s">
        <v>258</v>
      </c>
      <c r="B87" s="142">
        <v>89</v>
      </c>
      <c r="C87" s="44">
        <v>90</v>
      </c>
      <c r="D87" s="143">
        <f>B87/C87</f>
        <v>0.9888888888888889</v>
      </c>
    </row>
    <row r="88" spans="1:4" ht="13.5" customHeight="1">
      <c r="A88" s="145" t="s">
        <v>259</v>
      </c>
      <c r="B88" s="142">
        <v>14</v>
      </c>
      <c r="C88" s="44">
        <v>36</v>
      </c>
      <c r="D88" s="143">
        <f>B88/C88</f>
        <v>0.3888888888888889</v>
      </c>
    </row>
    <row r="89" spans="1:4" ht="13.5" customHeight="1" hidden="1">
      <c r="A89" s="145" t="s">
        <v>260</v>
      </c>
      <c r="B89" s="142">
        <v>0</v>
      </c>
      <c r="C89" s="44"/>
      <c r="D89" s="143"/>
    </row>
    <row r="90" spans="1:4" ht="13.5" customHeight="1" hidden="1">
      <c r="A90" s="145" t="s">
        <v>312</v>
      </c>
      <c r="B90" s="142">
        <v>0</v>
      </c>
      <c r="C90" s="44"/>
      <c r="D90" s="143"/>
    </row>
    <row r="91" spans="1:4" ht="13.5" customHeight="1" hidden="1">
      <c r="A91" s="145" t="s">
        <v>313</v>
      </c>
      <c r="B91" s="142">
        <v>0</v>
      </c>
      <c r="C91" s="44"/>
      <c r="D91" s="143"/>
    </row>
    <row r="92" spans="1:4" ht="13.5" customHeight="1">
      <c r="A92" s="145" t="s">
        <v>301</v>
      </c>
      <c r="B92" s="142">
        <v>6</v>
      </c>
      <c r="C92" s="44">
        <v>1</v>
      </c>
      <c r="D92" s="143">
        <f>B92/C92</f>
        <v>6</v>
      </c>
    </row>
    <row r="93" spans="1:4" ht="13.5" customHeight="1" hidden="1">
      <c r="A93" s="145" t="s">
        <v>267</v>
      </c>
      <c r="B93" s="142">
        <v>0</v>
      </c>
      <c r="C93" s="44"/>
      <c r="D93" s="143" t="e">
        <f>B93/C93</f>
        <v>#DIV/0!</v>
      </c>
    </row>
    <row r="94" spans="1:4" ht="13.5" customHeight="1">
      <c r="A94" s="145" t="s">
        <v>314</v>
      </c>
      <c r="B94" s="142">
        <v>4</v>
      </c>
      <c r="C94" s="44">
        <v>4</v>
      </c>
      <c r="D94" s="143">
        <f>B94/C94</f>
        <v>1</v>
      </c>
    </row>
    <row r="95" spans="1:4" ht="13.5" customHeight="1" hidden="1">
      <c r="A95" s="144" t="s">
        <v>315</v>
      </c>
      <c r="B95" s="142">
        <v>0</v>
      </c>
      <c r="C95" s="44"/>
      <c r="D95" s="143"/>
    </row>
    <row r="96" spans="1:4" ht="13.5" customHeight="1" hidden="1">
      <c r="A96" s="145" t="s">
        <v>258</v>
      </c>
      <c r="B96" s="142">
        <v>0</v>
      </c>
      <c r="C96" s="44"/>
      <c r="D96" s="143"/>
    </row>
    <row r="97" spans="1:4" ht="13.5" customHeight="1" hidden="1">
      <c r="A97" s="145" t="s">
        <v>259</v>
      </c>
      <c r="B97" s="142">
        <v>0</v>
      </c>
      <c r="C97" s="44"/>
      <c r="D97" s="143"/>
    </row>
    <row r="98" spans="1:4" ht="13.5" customHeight="1" hidden="1">
      <c r="A98" s="145" t="s">
        <v>260</v>
      </c>
      <c r="B98" s="142">
        <v>0</v>
      </c>
      <c r="C98" s="44"/>
      <c r="D98" s="143"/>
    </row>
    <row r="99" spans="1:4" ht="13.5" customHeight="1" hidden="1">
      <c r="A99" s="145" t="s">
        <v>316</v>
      </c>
      <c r="B99" s="142">
        <v>0</v>
      </c>
      <c r="C99" s="44"/>
      <c r="D99" s="143"/>
    </row>
    <row r="100" spans="1:4" ht="13.5" customHeight="1" hidden="1">
      <c r="A100" s="145" t="s">
        <v>317</v>
      </c>
      <c r="B100" s="142">
        <v>0</v>
      </c>
      <c r="C100" s="44"/>
      <c r="D100" s="143"/>
    </row>
    <row r="101" spans="1:4" ht="13.5" customHeight="1" hidden="1">
      <c r="A101" s="145" t="s">
        <v>318</v>
      </c>
      <c r="B101" s="142">
        <v>0</v>
      </c>
      <c r="C101" s="44"/>
      <c r="D101" s="143"/>
    </row>
    <row r="102" spans="1:4" ht="13.5" customHeight="1" hidden="1">
      <c r="A102" s="145" t="s">
        <v>301</v>
      </c>
      <c r="B102" s="142">
        <v>0</v>
      </c>
      <c r="C102" s="44"/>
      <c r="D102" s="143"/>
    </row>
    <row r="103" spans="1:4" ht="13.5" customHeight="1" hidden="1">
      <c r="A103" s="145" t="s">
        <v>267</v>
      </c>
      <c r="B103" s="142">
        <v>0</v>
      </c>
      <c r="C103" s="44"/>
      <c r="D103" s="143"/>
    </row>
    <row r="104" spans="1:4" ht="13.5" customHeight="1" hidden="1">
      <c r="A104" s="145" t="s">
        <v>319</v>
      </c>
      <c r="B104" s="142">
        <v>0</v>
      </c>
      <c r="C104" s="44"/>
      <c r="D104" s="143"/>
    </row>
    <row r="105" spans="1:4" ht="13.5" customHeight="1">
      <c r="A105" s="144" t="s">
        <v>320</v>
      </c>
      <c r="B105" s="142">
        <v>60</v>
      </c>
      <c r="C105" s="44">
        <f>SUM(C106:C119)</f>
        <v>39</v>
      </c>
      <c r="D105" s="143">
        <f>B105/C105</f>
        <v>1.5384615384615385</v>
      </c>
    </row>
    <row r="106" spans="1:4" ht="13.5" customHeight="1">
      <c r="A106" s="145" t="s">
        <v>258</v>
      </c>
      <c r="B106" s="142">
        <v>3</v>
      </c>
      <c r="C106" s="44">
        <v>1</v>
      </c>
      <c r="D106" s="143">
        <f>B106/C106</f>
        <v>3</v>
      </c>
    </row>
    <row r="107" spans="1:4" ht="13.5" customHeight="1">
      <c r="A107" s="145" t="s">
        <v>259</v>
      </c>
      <c r="B107" s="142">
        <v>48</v>
      </c>
      <c r="C107" s="44">
        <v>32</v>
      </c>
      <c r="D107" s="143">
        <f>B107/C107</f>
        <v>1.5</v>
      </c>
    </row>
    <row r="108" spans="1:4" ht="13.5" customHeight="1" hidden="1">
      <c r="A108" s="145" t="s">
        <v>260</v>
      </c>
      <c r="B108" s="142">
        <v>0</v>
      </c>
      <c r="C108" s="44"/>
      <c r="D108" s="143" t="e">
        <f aca="true" t="shared" si="2" ref="D108:D116">B108/C108</f>
        <v>#DIV/0!</v>
      </c>
    </row>
    <row r="109" spans="1:4" ht="13.5" customHeight="1" hidden="1">
      <c r="A109" s="145" t="s">
        <v>321</v>
      </c>
      <c r="B109" s="142">
        <v>0</v>
      </c>
      <c r="C109" s="44"/>
      <c r="D109" s="143" t="e">
        <f t="shared" si="2"/>
        <v>#DIV/0!</v>
      </c>
    </row>
    <row r="110" spans="1:4" ht="13.5" customHeight="1" hidden="1">
      <c r="A110" s="145" t="s">
        <v>322</v>
      </c>
      <c r="B110" s="142">
        <v>0</v>
      </c>
      <c r="C110" s="44"/>
      <c r="D110" s="143" t="e">
        <f t="shared" si="2"/>
        <v>#DIV/0!</v>
      </c>
    </row>
    <row r="111" spans="1:4" ht="13.5" customHeight="1" hidden="1">
      <c r="A111" s="145" t="s">
        <v>323</v>
      </c>
      <c r="B111" s="142">
        <v>0</v>
      </c>
      <c r="C111" s="44"/>
      <c r="D111" s="143" t="e">
        <f t="shared" si="2"/>
        <v>#DIV/0!</v>
      </c>
    </row>
    <row r="112" spans="1:4" ht="13.5" customHeight="1" hidden="1">
      <c r="A112" s="145" t="s">
        <v>324</v>
      </c>
      <c r="B112" s="142">
        <v>0</v>
      </c>
      <c r="C112" s="44"/>
      <c r="D112" s="143" t="e">
        <f t="shared" si="2"/>
        <v>#DIV/0!</v>
      </c>
    </row>
    <row r="113" spans="1:4" ht="13.5" customHeight="1" hidden="1">
      <c r="A113" s="145" t="s">
        <v>325</v>
      </c>
      <c r="B113" s="142">
        <v>0</v>
      </c>
      <c r="C113" s="44"/>
      <c r="D113" s="143" t="e">
        <f t="shared" si="2"/>
        <v>#DIV/0!</v>
      </c>
    </row>
    <row r="114" spans="1:4" ht="13.5" customHeight="1" hidden="1">
      <c r="A114" s="145" t="s">
        <v>326</v>
      </c>
      <c r="B114" s="142">
        <v>0</v>
      </c>
      <c r="C114" s="44"/>
      <c r="D114" s="143" t="e">
        <f t="shared" si="2"/>
        <v>#DIV/0!</v>
      </c>
    </row>
    <row r="115" spans="1:4" ht="13.5" customHeight="1" hidden="1">
      <c r="A115" s="145" t="s">
        <v>327</v>
      </c>
      <c r="B115" s="142">
        <v>0</v>
      </c>
      <c r="C115" s="44"/>
      <c r="D115" s="143" t="e">
        <f t="shared" si="2"/>
        <v>#DIV/0!</v>
      </c>
    </row>
    <row r="116" spans="1:4" ht="13.5" customHeight="1">
      <c r="A116" s="145" t="s">
        <v>328</v>
      </c>
      <c r="B116" s="142">
        <v>6</v>
      </c>
      <c r="C116" s="44"/>
      <c r="D116" s="143" t="e">
        <f t="shared" si="2"/>
        <v>#DIV/0!</v>
      </c>
    </row>
    <row r="117" spans="1:4" ht="13.5" customHeight="1" hidden="1">
      <c r="A117" s="145" t="s">
        <v>329</v>
      </c>
      <c r="B117" s="142">
        <v>0</v>
      </c>
      <c r="C117" s="44"/>
      <c r="D117" s="143"/>
    </row>
    <row r="118" spans="1:4" ht="13.5" customHeight="1" hidden="1">
      <c r="A118" s="145" t="s">
        <v>267</v>
      </c>
      <c r="B118" s="142">
        <v>0</v>
      </c>
      <c r="C118" s="44"/>
      <c r="D118" s="143"/>
    </row>
    <row r="119" spans="1:4" ht="13.5" customHeight="1">
      <c r="A119" s="145" t="s">
        <v>330</v>
      </c>
      <c r="B119" s="142">
        <v>3</v>
      </c>
      <c r="C119" s="44">
        <v>6</v>
      </c>
      <c r="D119" s="143">
        <f>B119/C119</f>
        <v>0.5</v>
      </c>
    </row>
    <row r="120" spans="1:4" ht="13.5" customHeight="1">
      <c r="A120" s="144" t="s">
        <v>331</v>
      </c>
      <c r="B120" s="142">
        <v>342</v>
      </c>
      <c r="C120" s="44">
        <f>SUM(C121:C128)</f>
        <v>214</v>
      </c>
      <c r="D120" s="143">
        <f>B120/C120</f>
        <v>1.5981308411214954</v>
      </c>
    </row>
    <row r="121" spans="1:4" ht="13.5" customHeight="1">
      <c r="A121" s="145" t="s">
        <v>258</v>
      </c>
      <c r="B121" s="142">
        <v>131</v>
      </c>
      <c r="C121" s="44">
        <v>102</v>
      </c>
      <c r="D121" s="143">
        <f>B121/C121</f>
        <v>1.2843137254901962</v>
      </c>
    </row>
    <row r="122" spans="1:4" ht="13.5" customHeight="1">
      <c r="A122" s="145" t="s">
        <v>259</v>
      </c>
      <c r="B122" s="142">
        <v>211</v>
      </c>
      <c r="C122" s="44">
        <v>112</v>
      </c>
      <c r="D122" s="143">
        <f>B122/C122</f>
        <v>1.8839285714285714</v>
      </c>
    </row>
    <row r="123" spans="1:4" ht="13.5" customHeight="1" hidden="1">
      <c r="A123" s="145" t="s">
        <v>260</v>
      </c>
      <c r="B123" s="142">
        <v>0</v>
      </c>
      <c r="C123" s="44"/>
      <c r="D123" s="143"/>
    </row>
    <row r="124" spans="1:4" ht="13.5" customHeight="1" hidden="1">
      <c r="A124" s="145" t="s">
        <v>332</v>
      </c>
      <c r="B124" s="142">
        <v>0</v>
      </c>
      <c r="C124" s="44"/>
      <c r="D124" s="143"/>
    </row>
    <row r="125" spans="1:4" ht="13.5" customHeight="1" hidden="1">
      <c r="A125" s="145" t="s">
        <v>333</v>
      </c>
      <c r="B125" s="142">
        <v>0</v>
      </c>
      <c r="C125" s="44"/>
      <c r="D125" s="143"/>
    </row>
    <row r="126" spans="1:4" ht="13.5" customHeight="1" hidden="1">
      <c r="A126" s="145" t="s">
        <v>334</v>
      </c>
      <c r="B126" s="142">
        <v>0</v>
      </c>
      <c r="C126" s="44"/>
      <c r="D126" s="143"/>
    </row>
    <row r="127" spans="1:4" ht="13.5" customHeight="1" hidden="1">
      <c r="A127" s="145" t="s">
        <v>267</v>
      </c>
      <c r="B127" s="142">
        <v>0</v>
      </c>
      <c r="C127" s="44"/>
      <c r="D127" s="143"/>
    </row>
    <row r="128" spans="1:4" ht="13.5" customHeight="1" hidden="1">
      <c r="A128" s="145" t="s">
        <v>335</v>
      </c>
      <c r="B128" s="142">
        <v>0</v>
      </c>
      <c r="C128" s="44"/>
      <c r="D128" s="143"/>
    </row>
    <row r="129" spans="1:4" ht="13.5" customHeight="1">
      <c r="A129" s="144" t="s">
        <v>336</v>
      </c>
      <c r="B129" s="142">
        <v>218</v>
      </c>
      <c r="C129" s="44">
        <f>SUM(C130:C139)</f>
        <v>266</v>
      </c>
      <c r="D129" s="143">
        <f>B129/C129</f>
        <v>0.8195488721804511</v>
      </c>
    </row>
    <row r="130" spans="1:4" ht="13.5" customHeight="1">
      <c r="A130" s="145" t="s">
        <v>258</v>
      </c>
      <c r="B130" s="142">
        <v>131</v>
      </c>
      <c r="C130" s="44">
        <v>120</v>
      </c>
      <c r="D130" s="143">
        <f>B130/C130</f>
        <v>1.0916666666666666</v>
      </c>
    </row>
    <row r="131" spans="1:4" ht="13.5" customHeight="1">
      <c r="A131" s="145" t="s">
        <v>259</v>
      </c>
      <c r="B131" s="142">
        <v>45</v>
      </c>
      <c r="C131" s="44">
        <v>106</v>
      </c>
      <c r="D131" s="143">
        <f>B131/C131</f>
        <v>0.42452830188679247</v>
      </c>
    </row>
    <row r="132" spans="1:4" ht="13.5" customHeight="1" hidden="1">
      <c r="A132" s="145" t="s">
        <v>260</v>
      </c>
      <c r="B132" s="142">
        <v>0</v>
      </c>
      <c r="C132" s="44"/>
      <c r="D132" s="143"/>
    </row>
    <row r="133" spans="1:4" ht="13.5" customHeight="1" hidden="1">
      <c r="A133" s="145" t="s">
        <v>337</v>
      </c>
      <c r="B133" s="142">
        <v>0</v>
      </c>
      <c r="C133" s="44"/>
      <c r="D133" s="143"/>
    </row>
    <row r="134" spans="1:4" ht="13.5" customHeight="1" hidden="1">
      <c r="A134" s="145" t="s">
        <v>338</v>
      </c>
      <c r="B134" s="142">
        <v>0</v>
      </c>
      <c r="C134" s="44"/>
      <c r="D134" s="143"/>
    </row>
    <row r="135" spans="1:4" ht="13.5" customHeight="1" hidden="1">
      <c r="A135" s="145" t="s">
        <v>339</v>
      </c>
      <c r="B135" s="142">
        <v>0</v>
      </c>
      <c r="C135" s="44"/>
      <c r="D135" s="143"/>
    </row>
    <row r="136" spans="1:4" ht="13.5" customHeight="1" hidden="1">
      <c r="A136" s="145" t="s">
        <v>340</v>
      </c>
      <c r="B136" s="142">
        <v>0</v>
      </c>
      <c r="C136" s="44"/>
      <c r="D136" s="143"/>
    </row>
    <row r="137" spans="1:4" ht="13.5" customHeight="1">
      <c r="A137" s="145" t="s">
        <v>341</v>
      </c>
      <c r="B137" s="142">
        <v>42</v>
      </c>
      <c r="C137" s="44">
        <v>40</v>
      </c>
      <c r="D137" s="143">
        <f>B137/C137</f>
        <v>1.05</v>
      </c>
    </row>
    <row r="138" spans="1:4" ht="13.5" customHeight="1" hidden="1">
      <c r="A138" s="145" t="s">
        <v>267</v>
      </c>
      <c r="B138" s="142">
        <v>0</v>
      </c>
      <c r="C138" s="44"/>
      <c r="D138" s="143"/>
    </row>
    <row r="139" spans="1:4" ht="13.5" customHeight="1" hidden="1">
      <c r="A139" s="145" t="s">
        <v>342</v>
      </c>
      <c r="B139" s="142">
        <v>0</v>
      </c>
      <c r="C139" s="44"/>
      <c r="D139" s="143"/>
    </row>
    <row r="140" spans="1:4" ht="13.5" customHeight="1" hidden="1">
      <c r="A140" s="144" t="s">
        <v>343</v>
      </c>
      <c r="B140" s="142">
        <v>0</v>
      </c>
      <c r="C140" s="44"/>
      <c r="D140" s="143"/>
    </row>
    <row r="141" spans="1:4" ht="13.5" customHeight="1" hidden="1">
      <c r="A141" s="145" t="s">
        <v>258</v>
      </c>
      <c r="B141" s="142">
        <v>0</v>
      </c>
      <c r="C141" s="44"/>
      <c r="D141" s="143"/>
    </row>
    <row r="142" spans="1:4" ht="13.5" customHeight="1" hidden="1">
      <c r="A142" s="145" t="s">
        <v>259</v>
      </c>
      <c r="B142" s="142">
        <v>0</v>
      </c>
      <c r="C142" s="44"/>
      <c r="D142" s="143"/>
    </row>
    <row r="143" spans="1:4" ht="13.5" customHeight="1" hidden="1">
      <c r="A143" s="145" t="s">
        <v>260</v>
      </c>
      <c r="B143" s="142">
        <v>0</v>
      </c>
      <c r="C143" s="44"/>
      <c r="D143" s="143"/>
    </row>
    <row r="144" spans="1:4" ht="13.5" customHeight="1" hidden="1">
      <c r="A144" s="145" t="s">
        <v>344</v>
      </c>
      <c r="B144" s="142">
        <v>0</v>
      </c>
      <c r="C144" s="44"/>
      <c r="D144" s="143"/>
    </row>
    <row r="145" spans="1:4" ht="13.5" customHeight="1" hidden="1">
      <c r="A145" s="145" t="s">
        <v>345</v>
      </c>
      <c r="B145" s="142">
        <v>0</v>
      </c>
      <c r="C145" s="44"/>
      <c r="D145" s="143"/>
    </row>
    <row r="146" spans="1:4" ht="13.5" customHeight="1" hidden="1">
      <c r="A146" s="145" t="s">
        <v>346</v>
      </c>
      <c r="B146" s="142">
        <v>0</v>
      </c>
      <c r="C146" s="44"/>
      <c r="D146" s="143"/>
    </row>
    <row r="147" spans="1:4" ht="13.5" customHeight="1" hidden="1">
      <c r="A147" s="145" t="s">
        <v>347</v>
      </c>
      <c r="B147" s="142">
        <v>0</v>
      </c>
      <c r="C147" s="44"/>
      <c r="D147" s="143"/>
    </row>
    <row r="148" spans="1:4" ht="13.5" customHeight="1" hidden="1">
      <c r="A148" s="145" t="s">
        <v>348</v>
      </c>
      <c r="B148" s="142">
        <v>0</v>
      </c>
      <c r="C148" s="44"/>
      <c r="D148" s="143"/>
    </row>
    <row r="149" spans="1:4" ht="13.5" customHeight="1" hidden="1">
      <c r="A149" s="145" t="s">
        <v>349</v>
      </c>
      <c r="B149" s="142">
        <v>0</v>
      </c>
      <c r="C149" s="44"/>
      <c r="D149" s="143"/>
    </row>
    <row r="150" spans="1:4" ht="13.5" customHeight="1" hidden="1">
      <c r="A150" s="145" t="s">
        <v>267</v>
      </c>
      <c r="B150" s="142">
        <v>0</v>
      </c>
      <c r="C150" s="44"/>
      <c r="D150" s="143"/>
    </row>
    <row r="151" spans="1:4" ht="13.5" customHeight="1" hidden="1">
      <c r="A151" s="145" t="s">
        <v>350</v>
      </c>
      <c r="B151" s="142">
        <v>0</v>
      </c>
      <c r="C151" s="44"/>
      <c r="D151" s="143"/>
    </row>
    <row r="152" spans="1:4" ht="13.5" customHeight="1">
      <c r="A152" s="144" t="s">
        <v>351</v>
      </c>
      <c r="B152" s="142">
        <v>11</v>
      </c>
      <c r="C152" s="44">
        <f>SUM(C153:C161)</f>
        <v>9</v>
      </c>
      <c r="D152" s="143">
        <f>B152/C152</f>
        <v>1.2222222222222223</v>
      </c>
    </row>
    <row r="153" spans="1:4" ht="13.5" customHeight="1" hidden="1">
      <c r="A153" s="145" t="s">
        <v>258</v>
      </c>
      <c r="B153" s="142">
        <v>0</v>
      </c>
      <c r="C153" s="44"/>
      <c r="D153" s="143"/>
    </row>
    <row r="154" spans="1:4" ht="13.5" customHeight="1">
      <c r="A154" s="145" t="s">
        <v>259</v>
      </c>
      <c r="B154" s="142">
        <v>3</v>
      </c>
      <c r="C154" s="44">
        <v>9</v>
      </c>
      <c r="D154" s="143">
        <f>B154/C154</f>
        <v>0.3333333333333333</v>
      </c>
    </row>
    <row r="155" spans="1:4" ht="13.5" customHeight="1" hidden="1">
      <c r="A155" s="145" t="s">
        <v>260</v>
      </c>
      <c r="B155" s="142">
        <v>0</v>
      </c>
      <c r="C155" s="44"/>
      <c r="D155" s="143" t="e">
        <f>B155/C155</f>
        <v>#DIV/0!</v>
      </c>
    </row>
    <row r="156" spans="1:4" ht="13.5" customHeight="1">
      <c r="A156" s="145" t="s">
        <v>352</v>
      </c>
      <c r="B156" s="142">
        <v>8</v>
      </c>
      <c r="C156" s="44"/>
      <c r="D156" s="143" t="e">
        <f>B156/C156</f>
        <v>#DIV/0!</v>
      </c>
    </row>
    <row r="157" spans="1:4" ht="13.5" customHeight="1" hidden="1">
      <c r="A157" s="145" t="s">
        <v>353</v>
      </c>
      <c r="B157" s="142">
        <v>0</v>
      </c>
      <c r="C157" s="44"/>
      <c r="D157" s="143"/>
    </row>
    <row r="158" spans="1:4" ht="13.5" customHeight="1" hidden="1">
      <c r="A158" s="145" t="s">
        <v>354</v>
      </c>
      <c r="B158" s="142">
        <v>0</v>
      </c>
      <c r="C158" s="44"/>
      <c r="D158" s="143"/>
    </row>
    <row r="159" spans="1:4" ht="13.5" customHeight="1" hidden="1">
      <c r="A159" s="145" t="s">
        <v>301</v>
      </c>
      <c r="B159" s="142">
        <v>0</v>
      </c>
      <c r="C159" s="44"/>
      <c r="D159" s="143"/>
    </row>
    <row r="160" spans="1:4" ht="13.5" customHeight="1" hidden="1">
      <c r="A160" s="145" t="s">
        <v>267</v>
      </c>
      <c r="B160" s="142">
        <v>0</v>
      </c>
      <c r="C160" s="44"/>
      <c r="D160" s="143"/>
    </row>
    <row r="161" spans="1:4" ht="13.5" customHeight="1" hidden="1">
      <c r="A161" s="145" t="s">
        <v>355</v>
      </c>
      <c r="B161" s="142">
        <v>0</v>
      </c>
      <c r="C161" s="44"/>
      <c r="D161" s="143"/>
    </row>
    <row r="162" spans="1:4" ht="13.5" customHeight="1" hidden="1">
      <c r="A162" s="144" t="s">
        <v>356</v>
      </c>
      <c r="B162" s="142">
        <v>0</v>
      </c>
      <c r="C162" s="44"/>
      <c r="D162" s="143"/>
    </row>
    <row r="163" spans="1:4" ht="13.5" customHeight="1" hidden="1">
      <c r="A163" s="145" t="s">
        <v>258</v>
      </c>
      <c r="B163" s="142">
        <v>0</v>
      </c>
      <c r="C163" s="44"/>
      <c r="D163" s="143"/>
    </row>
    <row r="164" spans="1:4" ht="13.5" customHeight="1" hidden="1">
      <c r="A164" s="145" t="s">
        <v>259</v>
      </c>
      <c r="B164" s="142">
        <v>0</v>
      </c>
      <c r="C164" s="44"/>
      <c r="D164" s="143"/>
    </row>
    <row r="165" spans="1:4" ht="13.5" customHeight="1" hidden="1">
      <c r="A165" s="145" t="s">
        <v>260</v>
      </c>
      <c r="B165" s="142">
        <v>0</v>
      </c>
      <c r="C165" s="44"/>
      <c r="D165" s="143"/>
    </row>
    <row r="166" spans="1:4" ht="13.5" customHeight="1" hidden="1">
      <c r="A166" s="145" t="s">
        <v>357</v>
      </c>
      <c r="B166" s="142">
        <v>0</v>
      </c>
      <c r="C166" s="44"/>
      <c r="D166" s="143"/>
    </row>
    <row r="167" spans="1:4" ht="13.5" customHeight="1" hidden="1">
      <c r="A167" s="145" t="s">
        <v>358</v>
      </c>
      <c r="B167" s="142">
        <v>0</v>
      </c>
      <c r="C167" s="44"/>
      <c r="D167" s="143"/>
    </row>
    <row r="168" spans="1:4" ht="13.5" customHeight="1" hidden="1">
      <c r="A168" s="145" t="s">
        <v>359</v>
      </c>
      <c r="B168" s="142">
        <v>0</v>
      </c>
      <c r="C168" s="44"/>
      <c r="D168" s="143"/>
    </row>
    <row r="169" spans="1:4" ht="13.5" customHeight="1" hidden="1">
      <c r="A169" s="145" t="s">
        <v>360</v>
      </c>
      <c r="B169" s="142">
        <v>0</v>
      </c>
      <c r="C169" s="44"/>
      <c r="D169" s="143"/>
    </row>
    <row r="170" spans="1:4" ht="13.5" customHeight="1" hidden="1">
      <c r="A170" s="145" t="s">
        <v>361</v>
      </c>
      <c r="B170" s="142">
        <v>0</v>
      </c>
      <c r="C170" s="44"/>
      <c r="D170" s="143"/>
    </row>
    <row r="171" spans="1:4" ht="13.5" customHeight="1" hidden="1">
      <c r="A171" s="145" t="s">
        <v>362</v>
      </c>
      <c r="B171" s="142">
        <v>0</v>
      </c>
      <c r="C171" s="44"/>
      <c r="D171" s="143"/>
    </row>
    <row r="172" spans="1:4" ht="13.5" customHeight="1" hidden="1">
      <c r="A172" s="145" t="s">
        <v>301</v>
      </c>
      <c r="B172" s="142">
        <v>0</v>
      </c>
      <c r="C172" s="44"/>
      <c r="D172" s="143"/>
    </row>
    <row r="173" spans="1:4" ht="13.5" customHeight="1" hidden="1">
      <c r="A173" s="145" t="s">
        <v>267</v>
      </c>
      <c r="B173" s="142">
        <v>0</v>
      </c>
      <c r="C173" s="44"/>
      <c r="D173" s="143"/>
    </row>
    <row r="174" spans="1:4" ht="13.5" customHeight="1" hidden="1">
      <c r="A174" s="145" t="s">
        <v>363</v>
      </c>
      <c r="B174" s="142">
        <v>0</v>
      </c>
      <c r="C174" s="44"/>
      <c r="D174" s="143"/>
    </row>
    <row r="175" spans="1:4" ht="13.5" customHeight="1">
      <c r="A175" s="144" t="s">
        <v>364</v>
      </c>
      <c r="B175" s="142">
        <v>10</v>
      </c>
      <c r="C175" s="44">
        <f>SUM(C176:C181)</f>
        <v>12</v>
      </c>
      <c r="D175" s="143">
        <f>B175/C175</f>
        <v>0.8333333333333334</v>
      </c>
    </row>
    <row r="176" spans="1:4" ht="13.5" customHeight="1" hidden="1">
      <c r="A176" s="145" t="s">
        <v>258</v>
      </c>
      <c r="B176" s="142">
        <v>0</v>
      </c>
      <c r="C176" s="44"/>
      <c r="D176" s="143"/>
    </row>
    <row r="177" spans="1:4" ht="13.5" customHeight="1">
      <c r="A177" s="145" t="s">
        <v>259</v>
      </c>
      <c r="B177" s="142">
        <v>5</v>
      </c>
      <c r="C177" s="44">
        <v>10</v>
      </c>
      <c r="D177" s="143">
        <f>B177/C177</f>
        <v>0.5</v>
      </c>
    </row>
    <row r="178" spans="1:4" ht="13.5" customHeight="1" hidden="1">
      <c r="A178" s="145" t="s">
        <v>260</v>
      </c>
      <c r="B178" s="142">
        <v>0</v>
      </c>
      <c r="C178" s="44"/>
      <c r="D178" s="143" t="e">
        <f>B178/C178</f>
        <v>#DIV/0!</v>
      </c>
    </row>
    <row r="179" spans="1:4" ht="13.5" customHeight="1">
      <c r="A179" s="145" t="s">
        <v>365</v>
      </c>
      <c r="B179" s="142">
        <v>0</v>
      </c>
      <c r="C179" s="44">
        <v>2</v>
      </c>
      <c r="D179" s="143">
        <f>B179/C179</f>
        <v>0</v>
      </c>
    </row>
    <row r="180" spans="1:4" ht="13.5" customHeight="1" hidden="1">
      <c r="A180" s="145" t="s">
        <v>267</v>
      </c>
      <c r="B180" s="142">
        <v>0</v>
      </c>
      <c r="C180" s="44"/>
      <c r="D180" s="143"/>
    </row>
    <row r="181" spans="1:4" ht="13.5" customHeight="1">
      <c r="A181" s="145" t="s">
        <v>366</v>
      </c>
      <c r="B181" s="142">
        <v>5</v>
      </c>
      <c r="C181" s="44"/>
      <c r="D181" s="143" t="e">
        <f>B181/C181</f>
        <v>#DIV/0!</v>
      </c>
    </row>
    <row r="182" spans="1:4" ht="13.5" customHeight="1">
      <c r="A182" s="144" t="s">
        <v>367</v>
      </c>
      <c r="B182" s="142">
        <v>3</v>
      </c>
      <c r="C182" s="44">
        <f>SUM(C183:C188)</f>
        <v>8</v>
      </c>
      <c r="D182" s="143">
        <f>B182/C182</f>
        <v>0.375</v>
      </c>
    </row>
    <row r="183" spans="1:4" ht="13.5" customHeight="1" hidden="1">
      <c r="A183" s="145" t="s">
        <v>258</v>
      </c>
      <c r="B183" s="142">
        <v>0</v>
      </c>
      <c r="C183" s="44"/>
      <c r="D183" s="143"/>
    </row>
    <row r="184" spans="1:4" ht="13.5" customHeight="1">
      <c r="A184" s="145" t="s">
        <v>259</v>
      </c>
      <c r="B184" s="142">
        <v>3</v>
      </c>
      <c r="C184" s="44">
        <v>8</v>
      </c>
      <c r="D184" s="143">
        <f>B184/C184</f>
        <v>0.375</v>
      </c>
    </row>
    <row r="185" spans="1:4" ht="13.5" customHeight="1" hidden="1">
      <c r="A185" s="145" t="s">
        <v>260</v>
      </c>
      <c r="B185" s="142">
        <v>0</v>
      </c>
      <c r="C185" s="44"/>
      <c r="D185" s="143"/>
    </row>
    <row r="186" spans="1:4" ht="13.5" customHeight="1" hidden="1">
      <c r="A186" s="145" t="s">
        <v>368</v>
      </c>
      <c r="B186" s="142">
        <v>0</v>
      </c>
      <c r="C186" s="44"/>
      <c r="D186" s="143"/>
    </row>
    <row r="187" spans="1:4" ht="13.5" customHeight="1" hidden="1">
      <c r="A187" s="145" t="s">
        <v>267</v>
      </c>
      <c r="B187" s="142">
        <v>0</v>
      </c>
      <c r="C187" s="44"/>
      <c r="D187" s="143"/>
    </row>
    <row r="188" spans="1:4" ht="13.5" customHeight="1" hidden="1">
      <c r="A188" s="145" t="s">
        <v>369</v>
      </c>
      <c r="B188" s="142">
        <v>0</v>
      </c>
      <c r="C188" s="44"/>
      <c r="D188" s="143"/>
    </row>
    <row r="189" spans="1:4" ht="13.5" customHeight="1" hidden="1">
      <c r="A189" s="144" t="s">
        <v>370</v>
      </c>
      <c r="B189" s="142">
        <v>0</v>
      </c>
      <c r="C189" s="44"/>
      <c r="D189" s="143"/>
    </row>
    <row r="190" spans="1:4" ht="13.5" customHeight="1" hidden="1">
      <c r="A190" s="145" t="s">
        <v>258</v>
      </c>
      <c r="B190" s="142">
        <v>0</v>
      </c>
      <c r="C190" s="44"/>
      <c r="D190" s="143"/>
    </row>
    <row r="191" spans="1:4" ht="13.5" customHeight="1" hidden="1">
      <c r="A191" s="145" t="s">
        <v>259</v>
      </c>
      <c r="B191" s="142">
        <v>0</v>
      </c>
      <c r="C191" s="44"/>
      <c r="D191" s="143"/>
    </row>
    <row r="192" spans="1:4" ht="13.5" customHeight="1" hidden="1">
      <c r="A192" s="145" t="s">
        <v>260</v>
      </c>
      <c r="B192" s="142">
        <v>0</v>
      </c>
      <c r="C192" s="44"/>
      <c r="D192" s="143"/>
    </row>
    <row r="193" spans="1:4" ht="13.5" customHeight="1" hidden="1">
      <c r="A193" s="145" t="s">
        <v>371</v>
      </c>
      <c r="B193" s="142">
        <v>0</v>
      </c>
      <c r="C193" s="44"/>
      <c r="D193" s="143"/>
    </row>
    <row r="194" spans="1:4" ht="13.5" customHeight="1" hidden="1">
      <c r="A194" s="145" t="s">
        <v>372</v>
      </c>
      <c r="B194" s="142">
        <v>0</v>
      </c>
      <c r="C194" s="44"/>
      <c r="D194" s="143"/>
    </row>
    <row r="195" spans="1:4" ht="13.5" customHeight="1" hidden="1">
      <c r="A195" s="145" t="s">
        <v>373</v>
      </c>
      <c r="B195" s="142">
        <v>0</v>
      </c>
      <c r="C195" s="44"/>
      <c r="D195" s="143"/>
    </row>
    <row r="196" spans="1:4" ht="13.5" customHeight="1" hidden="1">
      <c r="A196" s="145" t="s">
        <v>267</v>
      </c>
      <c r="B196" s="142">
        <v>0</v>
      </c>
      <c r="C196" s="44"/>
      <c r="D196" s="143"/>
    </row>
    <row r="197" spans="1:4" ht="13.5" customHeight="1" hidden="1">
      <c r="A197" s="145" t="s">
        <v>374</v>
      </c>
      <c r="B197" s="142">
        <v>0</v>
      </c>
      <c r="C197" s="44"/>
      <c r="D197" s="143"/>
    </row>
    <row r="198" spans="1:4" ht="13.5" customHeight="1">
      <c r="A198" s="144" t="s">
        <v>375</v>
      </c>
      <c r="B198" s="142">
        <v>51</v>
      </c>
      <c r="C198" s="44">
        <f>SUM(C199:C203)</f>
        <v>62</v>
      </c>
      <c r="D198" s="143">
        <f>B198/C198</f>
        <v>0.8225806451612904</v>
      </c>
    </row>
    <row r="199" spans="1:4" ht="13.5" customHeight="1">
      <c r="A199" s="145" t="s">
        <v>258</v>
      </c>
      <c r="B199" s="142">
        <v>35</v>
      </c>
      <c r="C199" s="44">
        <v>35</v>
      </c>
      <c r="D199" s="143">
        <f>B199/C199</f>
        <v>1</v>
      </c>
    </row>
    <row r="200" spans="1:4" ht="13.5" customHeight="1">
      <c r="A200" s="145" t="s">
        <v>259</v>
      </c>
      <c r="B200" s="142">
        <v>16</v>
      </c>
      <c r="C200" s="44">
        <v>21</v>
      </c>
      <c r="D200" s="143">
        <f>B200/C200</f>
        <v>0.7619047619047619</v>
      </c>
    </row>
    <row r="201" spans="1:4" ht="13.5" customHeight="1" hidden="1">
      <c r="A201" s="145" t="s">
        <v>260</v>
      </c>
      <c r="B201" s="142">
        <v>0</v>
      </c>
      <c r="C201" s="44"/>
      <c r="D201" s="143"/>
    </row>
    <row r="202" spans="1:4" ht="13.5" customHeight="1" hidden="1">
      <c r="A202" s="145" t="s">
        <v>376</v>
      </c>
      <c r="B202" s="142">
        <v>0</v>
      </c>
      <c r="C202" s="44"/>
      <c r="D202" s="143"/>
    </row>
    <row r="203" spans="1:4" ht="13.5" customHeight="1">
      <c r="A203" s="145" t="s">
        <v>377</v>
      </c>
      <c r="B203" s="142">
        <v>0</v>
      </c>
      <c r="C203" s="44">
        <v>6</v>
      </c>
      <c r="D203" s="143"/>
    </row>
    <row r="204" spans="1:4" ht="13.5" customHeight="1">
      <c r="A204" s="144" t="s">
        <v>378</v>
      </c>
      <c r="B204" s="142">
        <v>14</v>
      </c>
      <c r="C204" s="44"/>
      <c r="D204" s="143" t="e">
        <f>B204/C204</f>
        <v>#DIV/0!</v>
      </c>
    </row>
    <row r="205" spans="1:4" ht="13.5" customHeight="1" hidden="1">
      <c r="A205" s="145" t="s">
        <v>258</v>
      </c>
      <c r="B205" s="142">
        <v>0</v>
      </c>
      <c r="C205" s="44"/>
      <c r="D205" s="143"/>
    </row>
    <row r="206" spans="1:4" ht="13.5" customHeight="1">
      <c r="A206" s="145" t="s">
        <v>259</v>
      </c>
      <c r="B206" s="142">
        <v>14</v>
      </c>
      <c r="C206" s="44"/>
      <c r="D206" s="143" t="e">
        <f>B206/C206</f>
        <v>#DIV/0!</v>
      </c>
    </row>
    <row r="207" spans="1:4" ht="13.5" customHeight="1" hidden="1">
      <c r="A207" s="145" t="s">
        <v>260</v>
      </c>
      <c r="B207" s="142">
        <v>0</v>
      </c>
      <c r="C207" s="44"/>
      <c r="D207" s="143"/>
    </row>
    <row r="208" spans="1:4" ht="13.5" customHeight="1" hidden="1">
      <c r="A208" s="145" t="s">
        <v>272</v>
      </c>
      <c r="B208" s="142">
        <v>0</v>
      </c>
      <c r="C208" s="44"/>
      <c r="D208" s="143"/>
    </row>
    <row r="209" spans="1:4" ht="13.5" customHeight="1" hidden="1">
      <c r="A209" s="145" t="s">
        <v>267</v>
      </c>
      <c r="B209" s="142">
        <v>0</v>
      </c>
      <c r="C209" s="44"/>
      <c r="D209" s="143"/>
    </row>
    <row r="210" spans="1:4" ht="13.5" customHeight="1" hidden="1">
      <c r="A210" s="145" t="s">
        <v>379</v>
      </c>
      <c r="B210" s="142">
        <v>0</v>
      </c>
      <c r="C210" s="44"/>
      <c r="D210" s="143"/>
    </row>
    <row r="211" spans="1:4" ht="13.5" customHeight="1">
      <c r="A211" s="144" t="s">
        <v>380</v>
      </c>
      <c r="B211" s="142">
        <v>146</v>
      </c>
      <c r="C211" s="44">
        <f>SUM(C212:C218)</f>
        <v>137</v>
      </c>
      <c r="D211" s="143">
        <f>B211/C211</f>
        <v>1.0656934306569343</v>
      </c>
    </row>
    <row r="212" spans="1:4" ht="13.5" customHeight="1">
      <c r="A212" s="145" t="s">
        <v>258</v>
      </c>
      <c r="B212" s="142">
        <v>69</v>
      </c>
      <c r="C212" s="44">
        <v>57</v>
      </c>
      <c r="D212" s="143">
        <f>B212/C212</f>
        <v>1.2105263157894737</v>
      </c>
    </row>
    <row r="213" spans="1:4" ht="13.5" customHeight="1">
      <c r="A213" s="145" t="s">
        <v>259</v>
      </c>
      <c r="B213" s="142">
        <v>77</v>
      </c>
      <c r="C213" s="44">
        <v>80</v>
      </c>
      <c r="D213" s="143">
        <f>B213/C213</f>
        <v>0.9625</v>
      </c>
    </row>
    <row r="214" spans="1:4" ht="13.5" customHeight="1" hidden="1">
      <c r="A214" s="145" t="s">
        <v>260</v>
      </c>
      <c r="B214" s="142">
        <v>0</v>
      </c>
      <c r="C214" s="44"/>
      <c r="D214" s="143"/>
    </row>
    <row r="215" spans="1:4" ht="13.5" customHeight="1" hidden="1">
      <c r="A215" s="145" t="s">
        <v>381</v>
      </c>
      <c r="B215" s="142">
        <v>0</v>
      </c>
      <c r="C215" s="44"/>
      <c r="D215" s="143"/>
    </row>
    <row r="216" spans="1:4" ht="13.5" customHeight="1" hidden="1">
      <c r="A216" s="145" t="s">
        <v>382</v>
      </c>
      <c r="B216" s="142">
        <v>0</v>
      </c>
      <c r="C216" s="44"/>
      <c r="D216" s="143"/>
    </row>
    <row r="217" spans="1:4" ht="13.5" customHeight="1" hidden="1">
      <c r="A217" s="145" t="s">
        <v>267</v>
      </c>
      <c r="B217" s="142">
        <v>0</v>
      </c>
      <c r="C217" s="44"/>
      <c r="D217" s="143"/>
    </row>
    <row r="218" spans="1:4" ht="13.5" customHeight="1" hidden="1">
      <c r="A218" s="145" t="s">
        <v>383</v>
      </c>
      <c r="B218" s="142">
        <v>0</v>
      </c>
      <c r="C218" s="44"/>
      <c r="D218" s="143"/>
    </row>
    <row r="219" spans="1:4" ht="13.5" customHeight="1">
      <c r="A219" s="144" t="s">
        <v>384</v>
      </c>
      <c r="B219" s="142">
        <v>1037</v>
      </c>
      <c r="C219" s="44">
        <f>SUM(C220:C225)</f>
        <v>799</v>
      </c>
      <c r="D219" s="143">
        <f>B219/C219</f>
        <v>1.297872340425532</v>
      </c>
    </row>
    <row r="220" spans="1:4" ht="13.5" customHeight="1">
      <c r="A220" s="145" t="s">
        <v>258</v>
      </c>
      <c r="B220" s="142">
        <v>370</v>
      </c>
      <c r="C220" s="44">
        <v>337</v>
      </c>
      <c r="D220" s="143">
        <f>B220/C220</f>
        <v>1.0979228486646884</v>
      </c>
    </row>
    <row r="221" spans="1:4" ht="13.5" customHeight="1">
      <c r="A221" s="145" t="s">
        <v>259</v>
      </c>
      <c r="B221" s="142">
        <v>462</v>
      </c>
      <c r="C221" s="44">
        <v>367</v>
      </c>
      <c r="D221" s="143">
        <f>B221/C221</f>
        <v>1.2588555858310626</v>
      </c>
    </row>
    <row r="222" spans="1:4" ht="13.5" customHeight="1" hidden="1">
      <c r="A222" s="145" t="s">
        <v>260</v>
      </c>
      <c r="B222" s="142">
        <v>0</v>
      </c>
      <c r="C222" s="44"/>
      <c r="D222" s="143" t="e">
        <f>B222/C222</f>
        <v>#DIV/0!</v>
      </c>
    </row>
    <row r="223" spans="1:4" ht="13.5" customHeight="1">
      <c r="A223" s="145" t="s">
        <v>385</v>
      </c>
      <c r="B223" s="142">
        <v>76</v>
      </c>
      <c r="C223" s="44">
        <v>9</v>
      </c>
      <c r="D223" s="143">
        <f>B223/C223</f>
        <v>8.444444444444445</v>
      </c>
    </row>
    <row r="224" spans="1:4" ht="13.5" customHeight="1" hidden="1">
      <c r="A224" s="145" t="s">
        <v>267</v>
      </c>
      <c r="B224" s="142">
        <v>0</v>
      </c>
      <c r="C224" s="44"/>
      <c r="D224" s="143"/>
    </row>
    <row r="225" spans="1:4" ht="13.5" customHeight="1">
      <c r="A225" s="145" t="s">
        <v>386</v>
      </c>
      <c r="B225" s="142">
        <v>129</v>
      </c>
      <c r="C225" s="44">
        <v>86</v>
      </c>
      <c r="D225" s="143">
        <f aca="true" t="shared" si="3" ref="D225:D234">B225/C225</f>
        <v>1.5</v>
      </c>
    </row>
    <row r="226" spans="1:4" ht="13.5" customHeight="1">
      <c r="A226" s="144" t="s">
        <v>387</v>
      </c>
      <c r="B226" s="142">
        <v>548</v>
      </c>
      <c r="C226" s="44">
        <f>SUM(C227:C231)</f>
        <v>267</v>
      </c>
      <c r="D226" s="143">
        <f t="shared" si="3"/>
        <v>2.052434456928839</v>
      </c>
    </row>
    <row r="227" spans="1:4" ht="13.5" customHeight="1">
      <c r="A227" s="145" t="s">
        <v>258</v>
      </c>
      <c r="B227" s="142">
        <v>127</v>
      </c>
      <c r="C227" s="44">
        <v>131</v>
      </c>
      <c r="D227" s="143">
        <f t="shared" si="3"/>
        <v>0.9694656488549618</v>
      </c>
    </row>
    <row r="228" spans="1:4" ht="13.5" customHeight="1">
      <c r="A228" s="145" t="s">
        <v>259</v>
      </c>
      <c r="B228" s="142">
        <v>404</v>
      </c>
      <c r="C228" s="44">
        <v>131</v>
      </c>
      <c r="D228" s="143">
        <f t="shared" si="3"/>
        <v>3.0839694656488548</v>
      </c>
    </row>
    <row r="229" spans="1:4" ht="13.5" customHeight="1" hidden="1">
      <c r="A229" s="145" t="s">
        <v>260</v>
      </c>
      <c r="B229" s="142">
        <v>0</v>
      </c>
      <c r="C229" s="44"/>
      <c r="D229" s="143" t="e">
        <f t="shared" si="3"/>
        <v>#DIV/0!</v>
      </c>
    </row>
    <row r="230" spans="1:4" ht="13.5" customHeight="1">
      <c r="A230" s="145" t="s">
        <v>267</v>
      </c>
      <c r="B230" s="142">
        <v>12</v>
      </c>
      <c r="C230" s="44"/>
      <c r="D230" s="143" t="e">
        <f t="shared" si="3"/>
        <v>#DIV/0!</v>
      </c>
    </row>
    <row r="231" spans="1:4" ht="13.5" customHeight="1">
      <c r="A231" s="145" t="s">
        <v>388</v>
      </c>
      <c r="B231" s="142">
        <v>5</v>
      </c>
      <c r="C231" s="44">
        <v>5</v>
      </c>
      <c r="D231" s="143">
        <f t="shared" si="3"/>
        <v>1</v>
      </c>
    </row>
    <row r="232" spans="1:4" ht="13.5" customHeight="1">
      <c r="A232" s="144" t="s">
        <v>389</v>
      </c>
      <c r="B232" s="142">
        <v>438</v>
      </c>
      <c r="C232" s="44">
        <f>SUM(C233:C237)</f>
        <v>287</v>
      </c>
      <c r="D232" s="143">
        <f t="shared" si="3"/>
        <v>1.5261324041811846</v>
      </c>
    </row>
    <row r="233" spans="1:4" ht="13.5" customHeight="1">
      <c r="A233" s="145" t="s">
        <v>258</v>
      </c>
      <c r="B233" s="142">
        <v>122</v>
      </c>
      <c r="C233" s="44">
        <v>97</v>
      </c>
      <c r="D233" s="143">
        <f t="shared" si="3"/>
        <v>1.2577319587628866</v>
      </c>
    </row>
    <row r="234" spans="1:4" ht="13.5" customHeight="1">
      <c r="A234" s="145" t="s">
        <v>259</v>
      </c>
      <c r="B234" s="142">
        <v>256</v>
      </c>
      <c r="C234" s="44">
        <v>189</v>
      </c>
      <c r="D234" s="143">
        <f t="shared" si="3"/>
        <v>1.3544973544973544</v>
      </c>
    </row>
    <row r="235" spans="1:4" ht="13.5" customHeight="1" hidden="1">
      <c r="A235" s="145" t="s">
        <v>260</v>
      </c>
      <c r="B235" s="142">
        <v>0</v>
      </c>
      <c r="C235" s="44"/>
      <c r="D235" s="143"/>
    </row>
    <row r="236" spans="1:4" ht="13.5" customHeight="1" hidden="1">
      <c r="A236" s="145" t="s">
        <v>267</v>
      </c>
      <c r="B236" s="142">
        <v>0</v>
      </c>
      <c r="C236" s="44"/>
      <c r="D236" s="143"/>
    </row>
    <row r="237" spans="1:4" ht="13.5" customHeight="1">
      <c r="A237" s="145" t="s">
        <v>390</v>
      </c>
      <c r="B237" s="142">
        <v>60</v>
      </c>
      <c r="C237" s="44">
        <v>1</v>
      </c>
      <c r="D237" s="143">
        <f>B237/C237</f>
        <v>60</v>
      </c>
    </row>
    <row r="238" spans="1:4" ht="13.5" customHeight="1">
      <c r="A238" s="144" t="s">
        <v>391</v>
      </c>
      <c r="B238" s="142">
        <v>156</v>
      </c>
      <c r="C238" s="44">
        <f>SUM(C239:C243)</f>
        <v>149</v>
      </c>
      <c r="D238" s="143">
        <f>B238/C238</f>
        <v>1.0469798657718121</v>
      </c>
    </row>
    <row r="239" spans="1:4" ht="13.5" customHeight="1">
      <c r="A239" s="145" t="s">
        <v>258</v>
      </c>
      <c r="B239" s="142">
        <v>87</v>
      </c>
      <c r="C239" s="44">
        <v>81</v>
      </c>
      <c r="D239" s="143">
        <f>B239/C239</f>
        <v>1.0740740740740742</v>
      </c>
    </row>
    <row r="240" spans="1:4" ht="13.5" customHeight="1">
      <c r="A240" s="145" t="s">
        <v>259</v>
      </c>
      <c r="B240" s="142">
        <v>59</v>
      </c>
      <c r="C240" s="44">
        <v>48</v>
      </c>
      <c r="D240" s="143">
        <f>B240/C240</f>
        <v>1.2291666666666667</v>
      </c>
    </row>
    <row r="241" spans="1:4" ht="13.5" customHeight="1" hidden="1">
      <c r="A241" s="145" t="s">
        <v>260</v>
      </c>
      <c r="B241" s="142">
        <v>0</v>
      </c>
      <c r="C241" s="44"/>
      <c r="D241" s="143"/>
    </row>
    <row r="242" spans="1:4" ht="13.5" customHeight="1" hidden="1">
      <c r="A242" s="145" t="s">
        <v>267</v>
      </c>
      <c r="B242" s="142">
        <v>0</v>
      </c>
      <c r="C242" s="44"/>
      <c r="D242" s="143"/>
    </row>
    <row r="243" spans="1:4" ht="13.5" customHeight="1">
      <c r="A243" s="145" t="s">
        <v>392</v>
      </c>
      <c r="B243" s="142">
        <v>10</v>
      </c>
      <c r="C243" s="44">
        <v>20</v>
      </c>
      <c r="D243" s="143">
        <f>B243/C243</f>
        <v>0.5</v>
      </c>
    </row>
    <row r="244" spans="1:4" ht="13.5" customHeight="1" hidden="1">
      <c r="A244" s="144" t="s">
        <v>393</v>
      </c>
      <c r="B244" s="142">
        <v>0</v>
      </c>
      <c r="C244" s="44"/>
      <c r="D244" s="143" t="e">
        <f aca="true" t="shared" si="4" ref="D244:D259">B244/C244</f>
        <v>#DIV/0!</v>
      </c>
    </row>
    <row r="245" spans="1:4" ht="13.5" customHeight="1" hidden="1">
      <c r="A245" s="145" t="s">
        <v>258</v>
      </c>
      <c r="B245" s="142">
        <v>0</v>
      </c>
      <c r="C245" s="44"/>
      <c r="D245" s="143" t="e">
        <f t="shared" si="4"/>
        <v>#DIV/0!</v>
      </c>
    </row>
    <row r="246" spans="1:4" ht="13.5" customHeight="1" hidden="1">
      <c r="A246" s="145" t="s">
        <v>259</v>
      </c>
      <c r="B246" s="142">
        <v>0</v>
      </c>
      <c r="C246" s="44"/>
      <c r="D246" s="143" t="e">
        <f t="shared" si="4"/>
        <v>#DIV/0!</v>
      </c>
    </row>
    <row r="247" spans="1:4" ht="13.5" customHeight="1" hidden="1">
      <c r="A247" s="145" t="s">
        <v>260</v>
      </c>
      <c r="B247" s="142">
        <v>0</v>
      </c>
      <c r="C247" s="44"/>
      <c r="D247" s="143" t="e">
        <f t="shared" si="4"/>
        <v>#DIV/0!</v>
      </c>
    </row>
    <row r="248" spans="1:4" ht="13.5" customHeight="1" hidden="1">
      <c r="A248" s="145" t="s">
        <v>267</v>
      </c>
      <c r="B248" s="142">
        <v>0</v>
      </c>
      <c r="C248" s="44"/>
      <c r="D248" s="143" t="e">
        <f t="shared" si="4"/>
        <v>#DIV/0!</v>
      </c>
    </row>
    <row r="249" spans="1:4" ht="13.5" customHeight="1" hidden="1">
      <c r="A249" s="145" t="s">
        <v>394</v>
      </c>
      <c r="B249" s="142">
        <v>0</v>
      </c>
      <c r="C249" s="44"/>
      <c r="D249" s="143" t="e">
        <f t="shared" si="4"/>
        <v>#DIV/0!</v>
      </c>
    </row>
    <row r="250" spans="1:4" ht="13.5" customHeight="1" hidden="1">
      <c r="A250" s="144" t="s">
        <v>395</v>
      </c>
      <c r="B250" s="142">
        <v>0</v>
      </c>
      <c r="C250" s="44"/>
      <c r="D250" s="143" t="e">
        <f t="shared" si="4"/>
        <v>#DIV/0!</v>
      </c>
    </row>
    <row r="251" spans="1:4" ht="13.5" customHeight="1" hidden="1">
      <c r="A251" s="145" t="s">
        <v>258</v>
      </c>
      <c r="B251" s="142">
        <v>0</v>
      </c>
      <c r="C251" s="44"/>
      <c r="D251" s="143" t="e">
        <f t="shared" si="4"/>
        <v>#DIV/0!</v>
      </c>
    </row>
    <row r="252" spans="1:4" ht="13.5" customHeight="1" hidden="1">
      <c r="A252" s="145" t="s">
        <v>259</v>
      </c>
      <c r="B252" s="142">
        <v>0</v>
      </c>
      <c r="C252" s="44"/>
      <c r="D252" s="143" t="e">
        <f t="shared" si="4"/>
        <v>#DIV/0!</v>
      </c>
    </row>
    <row r="253" spans="1:4" ht="13.5" customHeight="1" hidden="1">
      <c r="A253" s="145" t="s">
        <v>260</v>
      </c>
      <c r="B253" s="142">
        <v>0</v>
      </c>
      <c r="C253" s="44"/>
      <c r="D253" s="143" t="e">
        <f t="shared" si="4"/>
        <v>#DIV/0!</v>
      </c>
    </row>
    <row r="254" spans="1:4" ht="13.5" customHeight="1" hidden="1">
      <c r="A254" s="145" t="s">
        <v>267</v>
      </c>
      <c r="B254" s="142">
        <v>0</v>
      </c>
      <c r="C254" s="44"/>
      <c r="D254" s="143" t="e">
        <f t="shared" si="4"/>
        <v>#DIV/0!</v>
      </c>
    </row>
    <row r="255" spans="1:4" ht="13.5" customHeight="1" hidden="1">
      <c r="A255" s="145" t="s">
        <v>396</v>
      </c>
      <c r="B255" s="142">
        <v>0</v>
      </c>
      <c r="C255" s="44"/>
      <c r="D255" s="143" t="e">
        <f t="shared" si="4"/>
        <v>#DIV/0!</v>
      </c>
    </row>
    <row r="256" spans="1:4" ht="13.5" customHeight="1">
      <c r="A256" s="144" t="s">
        <v>397</v>
      </c>
      <c r="B256" s="142">
        <v>0</v>
      </c>
      <c r="C256" s="44">
        <f>SUM(C257:C258)</f>
        <v>30</v>
      </c>
      <c r="D256" s="143">
        <f t="shared" si="4"/>
        <v>0</v>
      </c>
    </row>
    <row r="257" spans="1:4" ht="13.5" customHeight="1" hidden="1">
      <c r="A257" s="145" t="s">
        <v>398</v>
      </c>
      <c r="B257" s="142">
        <v>0</v>
      </c>
      <c r="C257" s="44"/>
      <c r="D257" s="143" t="e">
        <f t="shared" si="4"/>
        <v>#DIV/0!</v>
      </c>
    </row>
    <row r="258" spans="1:4" ht="13.5" customHeight="1">
      <c r="A258" s="145" t="s">
        <v>399</v>
      </c>
      <c r="B258" s="142">
        <v>0</v>
      </c>
      <c r="C258" s="44">
        <v>30</v>
      </c>
      <c r="D258" s="143">
        <f t="shared" si="4"/>
        <v>0</v>
      </c>
    </row>
    <row r="259" spans="1:4" ht="13.5" customHeight="1">
      <c r="A259" s="144" t="s">
        <v>400</v>
      </c>
      <c r="B259" s="142">
        <v>56</v>
      </c>
      <c r="C259" s="44">
        <f>C260+C262+C264+C266+C275</f>
        <v>589</v>
      </c>
      <c r="D259" s="143">
        <f t="shared" si="4"/>
        <v>0.09507640067911714</v>
      </c>
    </row>
    <row r="260" spans="1:4" ht="13.5" customHeight="1" hidden="1">
      <c r="A260" s="144" t="s">
        <v>401</v>
      </c>
      <c r="B260" s="142">
        <v>0</v>
      </c>
      <c r="C260" s="44"/>
      <c r="D260" s="143"/>
    </row>
    <row r="261" spans="1:4" ht="13.5" customHeight="1" hidden="1">
      <c r="A261" s="145" t="s">
        <v>402</v>
      </c>
      <c r="B261" s="142">
        <v>0</v>
      </c>
      <c r="C261" s="44"/>
      <c r="D261" s="143"/>
    </row>
    <row r="262" spans="1:4" ht="13.5" customHeight="1" hidden="1">
      <c r="A262" s="144" t="s">
        <v>403</v>
      </c>
      <c r="B262" s="142">
        <v>0</v>
      </c>
      <c r="C262" s="44"/>
      <c r="D262" s="143"/>
    </row>
    <row r="263" spans="1:4" ht="13.5" customHeight="1" hidden="1">
      <c r="A263" s="145" t="s">
        <v>404</v>
      </c>
      <c r="B263" s="142">
        <v>0</v>
      </c>
      <c r="C263" s="44"/>
      <c r="D263" s="143"/>
    </row>
    <row r="264" spans="1:4" ht="13.5" customHeight="1" hidden="1">
      <c r="A264" s="144" t="s">
        <v>405</v>
      </c>
      <c r="B264" s="142">
        <v>0</v>
      </c>
      <c r="C264" s="44"/>
      <c r="D264" s="143"/>
    </row>
    <row r="265" spans="1:4" ht="13.5" customHeight="1" hidden="1">
      <c r="A265" s="145" t="s">
        <v>406</v>
      </c>
      <c r="B265" s="142">
        <v>0</v>
      </c>
      <c r="C265" s="44"/>
      <c r="D265" s="143"/>
    </row>
    <row r="266" spans="1:4" ht="13.5" customHeight="1">
      <c r="A266" s="144" t="s">
        <v>407</v>
      </c>
      <c r="B266" s="142">
        <v>56</v>
      </c>
      <c r="C266" s="44">
        <f>SUM(C267:C274)</f>
        <v>387</v>
      </c>
      <c r="D266" s="143">
        <f>B266/C266</f>
        <v>0.14470284237726097</v>
      </c>
    </row>
    <row r="267" spans="1:4" ht="13.5" customHeight="1">
      <c r="A267" s="145" t="s">
        <v>408</v>
      </c>
      <c r="B267" s="142">
        <v>15</v>
      </c>
      <c r="C267" s="44"/>
      <c r="D267" s="143" t="e">
        <f>B267/C267</f>
        <v>#DIV/0!</v>
      </c>
    </row>
    <row r="268" spans="1:4" ht="13.5" customHeight="1" hidden="1">
      <c r="A268" s="145" t="s">
        <v>409</v>
      </c>
      <c r="B268" s="142">
        <v>0</v>
      </c>
      <c r="C268" s="44"/>
      <c r="D268" s="143"/>
    </row>
    <row r="269" spans="1:4" ht="13.5" customHeight="1">
      <c r="A269" s="145" t="s">
        <v>410</v>
      </c>
      <c r="B269" s="142">
        <v>37</v>
      </c>
      <c r="C269" s="44">
        <v>387</v>
      </c>
      <c r="D269" s="143">
        <f>B269/C269</f>
        <v>0.09560723514211886</v>
      </c>
    </row>
    <row r="270" spans="1:4" ht="13.5" customHeight="1" hidden="1">
      <c r="A270" s="145" t="s">
        <v>411</v>
      </c>
      <c r="B270" s="142">
        <v>0</v>
      </c>
      <c r="C270" s="44"/>
      <c r="D270" s="143" t="e">
        <f aca="true" t="shared" si="5" ref="D270:D278">B270/C270</f>
        <v>#DIV/0!</v>
      </c>
    </row>
    <row r="271" spans="1:4" ht="13.5" customHeight="1" hidden="1">
      <c r="A271" s="145" t="s">
        <v>412</v>
      </c>
      <c r="B271" s="142">
        <v>0</v>
      </c>
      <c r="C271" s="44"/>
      <c r="D271" s="143" t="e">
        <f t="shared" si="5"/>
        <v>#DIV/0!</v>
      </c>
    </row>
    <row r="272" spans="1:4" ht="13.5" customHeight="1" hidden="1">
      <c r="A272" s="145" t="s">
        <v>413</v>
      </c>
      <c r="B272" s="142">
        <v>0</v>
      </c>
      <c r="C272" s="44"/>
      <c r="D272" s="143" t="e">
        <f t="shared" si="5"/>
        <v>#DIV/0!</v>
      </c>
    </row>
    <row r="273" spans="1:4" ht="13.5" customHeight="1">
      <c r="A273" s="145" t="s">
        <v>414</v>
      </c>
      <c r="B273" s="142">
        <v>4</v>
      </c>
      <c r="C273" s="44"/>
      <c r="D273" s="143" t="e">
        <f t="shared" si="5"/>
        <v>#DIV/0!</v>
      </c>
    </row>
    <row r="274" spans="1:4" ht="13.5" customHeight="1" hidden="1">
      <c r="A274" s="145" t="s">
        <v>415</v>
      </c>
      <c r="B274" s="142">
        <v>0</v>
      </c>
      <c r="C274" s="44"/>
      <c r="D274" s="143" t="e">
        <f t="shared" si="5"/>
        <v>#DIV/0!</v>
      </c>
    </row>
    <row r="275" spans="1:4" ht="13.5" customHeight="1">
      <c r="A275" s="144" t="s">
        <v>416</v>
      </c>
      <c r="B275" s="142">
        <v>0</v>
      </c>
      <c r="C275" s="44">
        <f>C276</f>
        <v>202</v>
      </c>
      <c r="D275" s="143">
        <f t="shared" si="5"/>
        <v>0</v>
      </c>
    </row>
    <row r="276" spans="1:4" ht="13.5" customHeight="1">
      <c r="A276" s="145" t="s">
        <v>417</v>
      </c>
      <c r="B276" s="142">
        <v>0</v>
      </c>
      <c r="C276" s="44">
        <v>202</v>
      </c>
      <c r="D276" s="143">
        <f t="shared" si="5"/>
        <v>0</v>
      </c>
    </row>
    <row r="277" spans="1:4" ht="13.5" customHeight="1">
      <c r="A277" s="144" t="s">
        <v>418</v>
      </c>
      <c r="B277" s="142">
        <v>2389</v>
      </c>
      <c r="C277" s="44">
        <f>C278+C288+C310+C317+C329+C338+C352</f>
        <v>3441</v>
      </c>
      <c r="D277" s="143">
        <f t="shared" si="5"/>
        <v>0.6942749200813717</v>
      </c>
    </row>
    <row r="278" spans="1:4" ht="13.5" customHeight="1">
      <c r="A278" s="144" t="s">
        <v>419</v>
      </c>
      <c r="B278" s="142">
        <v>341</v>
      </c>
      <c r="C278" s="44">
        <f>SUM(C279:C287)</f>
        <v>477</v>
      </c>
      <c r="D278" s="143">
        <f t="shared" si="5"/>
        <v>0.7148846960167715</v>
      </c>
    </row>
    <row r="279" spans="1:4" ht="13.5" customHeight="1" hidden="1">
      <c r="A279" s="145" t="s">
        <v>420</v>
      </c>
      <c r="B279" s="142">
        <v>0</v>
      </c>
      <c r="C279" s="44"/>
      <c r="D279" s="143"/>
    </row>
    <row r="280" spans="1:4" ht="13.5" customHeight="1" hidden="1">
      <c r="A280" s="145" t="s">
        <v>421</v>
      </c>
      <c r="B280" s="142">
        <v>0</v>
      </c>
      <c r="C280" s="44"/>
      <c r="D280" s="143"/>
    </row>
    <row r="281" spans="1:4" ht="13.5" customHeight="1">
      <c r="A281" s="145" t="s">
        <v>422</v>
      </c>
      <c r="B281" s="142">
        <v>339</v>
      </c>
      <c r="C281" s="44">
        <v>477</v>
      </c>
      <c r="D281" s="143">
        <f aca="true" t="shared" si="6" ref="D281:D290">B281/C281</f>
        <v>0.710691823899371</v>
      </c>
    </row>
    <row r="282" spans="1:4" ht="13.5" customHeight="1" hidden="1">
      <c r="A282" s="145" t="s">
        <v>423</v>
      </c>
      <c r="B282" s="142">
        <v>0</v>
      </c>
      <c r="C282" s="44"/>
      <c r="D282" s="143" t="e">
        <f t="shared" si="6"/>
        <v>#DIV/0!</v>
      </c>
    </row>
    <row r="283" spans="1:4" ht="13.5" customHeight="1" hidden="1">
      <c r="A283" s="145" t="s">
        <v>424</v>
      </c>
      <c r="B283" s="142">
        <v>0</v>
      </c>
      <c r="C283" s="44"/>
      <c r="D283" s="143" t="e">
        <f t="shared" si="6"/>
        <v>#DIV/0!</v>
      </c>
    </row>
    <row r="284" spans="1:4" ht="13.5" customHeight="1" hidden="1">
      <c r="A284" s="145" t="s">
        <v>425</v>
      </c>
      <c r="B284" s="142">
        <v>0</v>
      </c>
      <c r="C284" s="44"/>
      <c r="D284" s="143" t="e">
        <f t="shared" si="6"/>
        <v>#DIV/0!</v>
      </c>
    </row>
    <row r="285" spans="1:4" ht="13.5" customHeight="1" hidden="1">
      <c r="A285" s="145" t="s">
        <v>426</v>
      </c>
      <c r="B285" s="142">
        <v>0</v>
      </c>
      <c r="C285" s="44"/>
      <c r="D285" s="143" t="e">
        <f t="shared" si="6"/>
        <v>#DIV/0!</v>
      </c>
    </row>
    <row r="286" spans="1:4" ht="13.5" customHeight="1">
      <c r="A286" s="145" t="s">
        <v>427</v>
      </c>
      <c r="B286" s="142">
        <v>2</v>
      </c>
      <c r="C286" s="44"/>
      <c r="D286" s="143" t="e">
        <f t="shared" si="6"/>
        <v>#DIV/0!</v>
      </c>
    </row>
    <row r="287" spans="1:4" ht="13.5" customHeight="1" hidden="1">
      <c r="A287" s="145" t="s">
        <v>428</v>
      </c>
      <c r="B287" s="142"/>
      <c r="C287" s="44"/>
      <c r="D287" s="143" t="e">
        <f t="shared" si="6"/>
        <v>#DIV/0!</v>
      </c>
    </row>
    <row r="288" spans="1:4" ht="13.5" customHeight="1">
      <c r="A288" s="144" t="s">
        <v>429</v>
      </c>
      <c r="B288" s="142">
        <v>1010</v>
      </c>
      <c r="C288" s="44">
        <f>SUM(C289:C309)</f>
        <v>435</v>
      </c>
      <c r="D288" s="143">
        <f t="shared" si="6"/>
        <v>2.32183908045977</v>
      </c>
    </row>
    <row r="289" spans="1:4" ht="13.5" customHeight="1">
      <c r="A289" s="145" t="s">
        <v>258</v>
      </c>
      <c r="B289" s="142">
        <v>0</v>
      </c>
      <c r="C289" s="44">
        <v>162</v>
      </c>
      <c r="D289" s="143">
        <f t="shared" si="6"/>
        <v>0</v>
      </c>
    </row>
    <row r="290" spans="1:4" ht="13.5" customHeight="1">
      <c r="A290" s="145" t="s">
        <v>259</v>
      </c>
      <c r="B290" s="142">
        <v>868</v>
      </c>
      <c r="C290" s="44">
        <v>117</v>
      </c>
      <c r="D290" s="143">
        <f t="shared" si="6"/>
        <v>7.418803418803419</v>
      </c>
    </row>
    <row r="291" spans="1:4" ht="13.5" customHeight="1" hidden="1">
      <c r="A291" s="145" t="s">
        <v>260</v>
      </c>
      <c r="B291" s="142">
        <v>0</v>
      </c>
      <c r="C291" s="44"/>
      <c r="D291" s="143"/>
    </row>
    <row r="292" spans="1:4" ht="13.5" customHeight="1">
      <c r="A292" s="145" t="s">
        <v>430</v>
      </c>
      <c r="B292" s="142">
        <v>65</v>
      </c>
      <c r="C292" s="44">
        <v>68</v>
      </c>
      <c r="D292" s="143">
        <f>B292/C292</f>
        <v>0.9558823529411765</v>
      </c>
    </row>
    <row r="293" spans="1:4" ht="13.5" customHeight="1" hidden="1">
      <c r="A293" s="145" t="s">
        <v>431</v>
      </c>
      <c r="B293" s="142">
        <v>0</v>
      </c>
      <c r="C293" s="44"/>
      <c r="D293" s="143" t="e">
        <f aca="true" t="shared" si="7" ref="D293:D300">B293/C293</f>
        <v>#DIV/0!</v>
      </c>
    </row>
    <row r="294" spans="1:4" ht="13.5" customHeight="1" hidden="1">
      <c r="A294" s="145" t="s">
        <v>432</v>
      </c>
      <c r="B294" s="142">
        <v>0</v>
      </c>
      <c r="C294" s="44"/>
      <c r="D294" s="143" t="e">
        <f t="shared" si="7"/>
        <v>#DIV/0!</v>
      </c>
    </row>
    <row r="295" spans="1:4" ht="13.5" customHeight="1" hidden="1">
      <c r="A295" s="145" t="s">
        <v>433</v>
      </c>
      <c r="B295" s="142">
        <v>0</v>
      </c>
      <c r="C295" s="44"/>
      <c r="D295" s="143" t="e">
        <f t="shared" si="7"/>
        <v>#DIV/0!</v>
      </c>
    </row>
    <row r="296" spans="1:4" ht="13.5" customHeight="1" hidden="1">
      <c r="A296" s="145" t="s">
        <v>434</v>
      </c>
      <c r="B296" s="142">
        <v>0</v>
      </c>
      <c r="C296" s="44"/>
      <c r="D296" s="143" t="e">
        <f t="shared" si="7"/>
        <v>#DIV/0!</v>
      </c>
    </row>
    <row r="297" spans="1:4" ht="13.5" customHeight="1" hidden="1">
      <c r="A297" s="145" t="s">
        <v>435</v>
      </c>
      <c r="B297" s="142">
        <v>0</v>
      </c>
      <c r="C297" s="44"/>
      <c r="D297" s="143" t="e">
        <f t="shared" si="7"/>
        <v>#DIV/0!</v>
      </c>
    </row>
    <row r="298" spans="1:4" ht="13.5" customHeight="1">
      <c r="A298" s="145" t="s">
        <v>436</v>
      </c>
      <c r="B298" s="142">
        <v>6</v>
      </c>
      <c r="C298" s="44"/>
      <c r="D298" s="143" t="e">
        <f t="shared" si="7"/>
        <v>#DIV/0!</v>
      </c>
    </row>
    <row r="299" spans="1:4" ht="13.5" customHeight="1">
      <c r="A299" s="145" t="s">
        <v>437</v>
      </c>
      <c r="B299" s="142">
        <v>62</v>
      </c>
      <c r="C299" s="44">
        <v>29</v>
      </c>
      <c r="D299" s="143">
        <f t="shared" si="7"/>
        <v>2.1379310344827585</v>
      </c>
    </row>
    <row r="300" spans="1:4" ht="13.5" customHeight="1">
      <c r="A300" s="145" t="s">
        <v>438</v>
      </c>
      <c r="B300" s="142">
        <v>4</v>
      </c>
      <c r="C300" s="44">
        <v>4</v>
      </c>
      <c r="D300" s="143">
        <f t="shared" si="7"/>
        <v>1</v>
      </c>
    </row>
    <row r="301" spans="1:4" ht="13.5" customHeight="1" hidden="1">
      <c r="A301" s="145" t="s">
        <v>439</v>
      </c>
      <c r="B301" s="142">
        <v>0</v>
      </c>
      <c r="C301" s="44"/>
      <c r="D301" s="143" t="e">
        <f aca="true" t="shared" si="8" ref="D301:D309">B301/C301</f>
        <v>#DIV/0!</v>
      </c>
    </row>
    <row r="302" spans="1:4" ht="13.5" customHeight="1" hidden="1">
      <c r="A302" s="145" t="s">
        <v>440</v>
      </c>
      <c r="B302" s="142">
        <v>0</v>
      </c>
      <c r="C302" s="44"/>
      <c r="D302" s="143" t="e">
        <f t="shared" si="8"/>
        <v>#DIV/0!</v>
      </c>
    </row>
    <row r="303" spans="1:4" ht="13.5" customHeight="1" hidden="1">
      <c r="A303" s="145" t="s">
        <v>441</v>
      </c>
      <c r="B303" s="142">
        <v>0</v>
      </c>
      <c r="C303" s="44"/>
      <c r="D303" s="143" t="e">
        <f t="shared" si="8"/>
        <v>#DIV/0!</v>
      </c>
    </row>
    <row r="304" spans="1:4" ht="13.5" customHeight="1" hidden="1">
      <c r="A304" s="145" t="s">
        <v>442</v>
      </c>
      <c r="B304" s="142">
        <v>0</v>
      </c>
      <c r="C304" s="44"/>
      <c r="D304" s="143" t="e">
        <f t="shared" si="8"/>
        <v>#DIV/0!</v>
      </c>
    </row>
    <row r="305" spans="1:4" ht="13.5" customHeight="1" hidden="1">
      <c r="A305" s="145" t="s">
        <v>443</v>
      </c>
      <c r="B305" s="142">
        <v>0</v>
      </c>
      <c r="C305" s="44"/>
      <c r="D305" s="143" t="e">
        <f t="shared" si="8"/>
        <v>#DIV/0!</v>
      </c>
    </row>
    <row r="306" spans="1:4" ht="13.5" customHeight="1" hidden="1">
      <c r="A306" s="145" t="s">
        <v>444</v>
      </c>
      <c r="B306" s="142">
        <v>0</v>
      </c>
      <c r="C306" s="44"/>
      <c r="D306" s="143" t="e">
        <f t="shared" si="8"/>
        <v>#DIV/0!</v>
      </c>
    </row>
    <row r="307" spans="1:4" ht="13.5" customHeight="1" hidden="1">
      <c r="A307" s="145" t="s">
        <v>301</v>
      </c>
      <c r="B307" s="142">
        <v>0</v>
      </c>
      <c r="C307" s="44"/>
      <c r="D307" s="143" t="e">
        <f t="shared" si="8"/>
        <v>#DIV/0!</v>
      </c>
    </row>
    <row r="308" spans="1:4" ht="13.5" customHeight="1" hidden="1">
      <c r="A308" s="145" t="s">
        <v>267</v>
      </c>
      <c r="B308" s="142">
        <v>0</v>
      </c>
      <c r="C308" s="44"/>
      <c r="D308" s="143" t="e">
        <f t="shared" si="8"/>
        <v>#DIV/0!</v>
      </c>
    </row>
    <row r="309" spans="1:4" ht="13.5" customHeight="1">
      <c r="A309" s="145" t="s">
        <v>445</v>
      </c>
      <c r="B309" s="142">
        <v>5</v>
      </c>
      <c r="C309" s="44">
        <v>55</v>
      </c>
      <c r="D309" s="143">
        <f t="shared" si="8"/>
        <v>0.09090909090909091</v>
      </c>
    </row>
    <row r="310" spans="1:4" ht="13.5" customHeight="1" hidden="1">
      <c r="A310" s="144" t="s">
        <v>446</v>
      </c>
      <c r="B310" s="142"/>
      <c r="C310" s="44">
        <f>SUM(C311:C316)</f>
        <v>0</v>
      </c>
      <c r="D310" s="143"/>
    </row>
    <row r="311" spans="1:4" ht="13.5" customHeight="1" hidden="1">
      <c r="A311" s="145" t="s">
        <v>258</v>
      </c>
      <c r="B311" s="142">
        <v>0</v>
      </c>
      <c r="C311" s="44"/>
      <c r="D311" s="143"/>
    </row>
    <row r="312" spans="1:4" ht="13.5" customHeight="1" hidden="1">
      <c r="A312" s="145" t="s">
        <v>259</v>
      </c>
      <c r="B312" s="142">
        <v>0</v>
      </c>
      <c r="C312" s="44"/>
      <c r="D312" s="143"/>
    </row>
    <row r="313" spans="1:4" ht="13.5" customHeight="1" hidden="1">
      <c r="A313" s="145" t="s">
        <v>260</v>
      </c>
      <c r="B313" s="142">
        <v>0</v>
      </c>
      <c r="C313" s="44"/>
      <c r="D313" s="143"/>
    </row>
    <row r="314" spans="1:4" ht="13.5" customHeight="1" hidden="1">
      <c r="A314" s="145" t="s">
        <v>447</v>
      </c>
      <c r="B314" s="142">
        <v>0</v>
      </c>
      <c r="C314" s="44"/>
      <c r="D314" s="143"/>
    </row>
    <row r="315" spans="1:4" ht="13.5" customHeight="1" hidden="1">
      <c r="A315" s="145" t="s">
        <v>267</v>
      </c>
      <c r="B315" s="142">
        <v>0</v>
      </c>
      <c r="C315" s="44"/>
      <c r="D315" s="143"/>
    </row>
    <row r="316" spans="1:4" ht="13.5" customHeight="1" hidden="1">
      <c r="A316" s="145" t="s">
        <v>448</v>
      </c>
      <c r="B316" s="142">
        <v>0</v>
      </c>
      <c r="C316" s="44"/>
      <c r="D316" s="143"/>
    </row>
    <row r="317" spans="1:4" ht="13.5" customHeight="1">
      <c r="A317" s="144" t="s">
        <v>449</v>
      </c>
      <c r="B317" s="142">
        <v>95</v>
      </c>
      <c r="C317" s="44">
        <f>SUM(C318:C328)</f>
        <v>861</v>
      </c>
      <c r="D317" s="143">
        <f>B317/C317</f>
        <v>0.11033681765389082</v>
      </c>
    </row>
    <row r="318" spans="1:4" ht="13.5" customHeight="1">
      <c r="A318" s="145" t="s">
        <v>258</v>
      </c>
      <c r="B318" s="142">
        <v>36</v>
      </c>
      <c r="C318" s="44">
        <v>423</v>
      </c>
      <c r="D318" s="143">
        <f>B318/C318</f>
        <v>0.0851063829787234</v>
      </c>
    </row>
    <row r="319" spans="1:4" ht="13.5" customHeight="1">
      <c r="A319" s="145" t="s">
        <v>259</v>
      </c>
      <c r="B319" s="142">
        <v>59</v>
      </c>
      <c r="C319" s="44">
        <v>438</v>
      </c>
      <c r="D319" s="143">
        <f>B319/C319</f>
        <v>0.13470319634703196</v>
      </c>
    </row>
    <row r="320" spans="1:4" ht="13.5" customHeight="1" hidden="1">
      <c r="A320" s="145" t="s">
        <v>260</v>
      </c>
      <c r="B320" s="142">
        <v>0</v>
      </c>
      <c r="C320" s="44"/>
      <c r="D320" s="143"/>
    </row>
    <row r="321" spans="1:4" ht="13.5" customHeight="1" hidden="1">
      <c r="A321" s="145" t="s">
        <v>450</v>
      </c>
      <c r="B321" s="142">
        <v>0</v>
      </c>
      <c r="C321" s="44"/>
      <c r="D321" s="143"/>
    </row>
    <row r="322" spans="1:4" ht="13.5" customHeight="1" hidden="1">
      <c r="A322" s="145" t="s">
        <v>451</v>
      </c>
      <c r="B322" s="142">
        <v>0</v>
      </c>
      <c r="C322" s="44"/>
      <c r="D322" s="143"/>
    </row>
    <row r="323" spans="1:4" ht="13.5" customHeight="1" hidden="1">
      <c r="A323" s="145" t="s">
        <v>452</v>
      </c>
      <c r="B323" s="142">
        <v>0</v>
      </c>
      <c r="C323" s="44"/>
      <c r="D323" s="143"/>
    </row>
    <row r="324" spans="1:4" ht="13.5" customHeight="1" hidden="1">
      <c r="A324" s="145" t="s">
        <v>453</v>
      </c>
      <c r="B324" s="142">
        <v>0</v>
      </c>
      <c r="C324" s="44"/>
      <c r="D324" s="143"/>
    </row>
    <row r="325" spans="1:4" ht="13.5" customHeight="1" hidden="1">
      <c r="A325" s="145" t="s">
        <v>454</v>
      </c>
      <c r="B325" s="142">
        <v>0</v>
      </c>
      <c r="C325" s="44"/>
      <c r="D325" s="143"/>
    </row>
    <row r="326" spans="1:4" ht="13.5" customHeight="1" hidden="1">
      <c r="A326" s="145" t="s">
        <v>455</v>
      </c>
      <c r="B326" s="142">
        <v>0</v>
      </c>
      <c r="C326" s="44"/>
      <c r="D326" s="143"/>
    </row>
    <row r="327" spans="1:4" ht="13.5" customHeight="1" hidden="1">
      <c r="A327" s="145" t="s">
        <v>267</v>
      </c>
      <c r="B327" s="142">
        <v>0</v>
      </c>
      <c r="C327" s="44"/>
      <c r="D327" s="143"/>
    </row>
    <row r="328" spans="1:4" ht="13.5" customHeight="1" hidden="1">
      <c r="A328" s="145" t="s">
        <v>456</v>
      </c>
      <c r="B328" s="142">
        <v>0</v>
      </c>
      <c r="C328" s="44"/>
      <c r="D328" s="143" t="e">
        <f aca="true" t="shared" si="9" ref="D328:D391">B328/C328</f>
        <v>#DIV/0!</v>
      </c>
    </row>
    <row r="329" spans="1:4" ht="13.5" customHeight="1">
      <c r="A329" s="144" t="s">
        <v>457</v>
      </c>
      <c r="B329" s="142">
        <v>637</v>
      </c>
      <c r="C329" s="44">
        <f>SUM(C330:C337)</f>
        <v>1345</v>
      </c>
      <c r="D329" s="143">
        <f t="shared" si="9"/>
        <v>0.47360594795539035</v>
      </c>
    </row>
    <row r="330" spans="1:4" ht="13.5" customHeight="1">
      <c r="A330" s="145" t="s">
        <v>258</v>
      </c>
      <c r="B330" s="142">
        <v>67</v>
      </c>
      <c r="C330" s="44">
        <v>603</v>
      </c>
      <c r="D330" s="143">
        <f t="shared" si="9"/>
        <v>0.1111111111111111</v>
      </c>
    </row>
    <row r="331" spans="1:4" ht="13.5" customHeight="1">
      <c r="A331" s="145" t="s">
        <v>259</v>
      </c>
      <c r="B331" s="142">
        <v>510</v>
      </c>
      <c r="C331" s="44">
        <v>714</v>
      </c>
      <c r="D331" s="143">
        <f t="shared" si="9"/>
        <v>0.7142857142857143</v>
      </c>
    </row>
    <row r="332" spans="1:4" ht="13.5" customHeight="1" hidden="1">
      <c r="A332" s="145" t="s">
        <v>260</v>
      </c>
      <c r="B332" s="142">
        <v>0</v>
      </c>
      <c r="C332" s="44"/>
      <c r="D332" s="143"/>
    </row>
    <row r="333" spans="1:4" ht="13.5" customHeight="1" hidden="1">
      <c r="A333" s="145" t="s">
        <v>458</v>
      </c>
      <c r="B333" s="142">
        <v>0</v>
      </c>
      <c r="C333" s="44"/>
      <c r="D333" s="143"/>
    </row>
    <row r="334" spans="1:4" ht="13.5" customHeight="1" hidden="1">
      <c r="A334" s="145" t="s">
        <v>459</v>
      </c>
      <c r="B334" s="142">
        <v>0</v>
      </c>
      <c r="C334" s="44"/>
      <c r="D334" s="143"/>
    </row>
    <row r="335" spans="1:4" ht="13.5" customHeight="1">
      <c r="A335" s="145" t="s">
        <v>460</v>
      </c>
      <c r="B335" s="142">
        <v>60</v>
      </c>
      <c r="C335" s="44">
        <v>28</v>
      </c>
      <c r="D335" s="143">
        <f t="shared" si="9"/>
        <v>2.142857142857143</v>
      </c>
    </row>
    <row r="336" spans="1:4" ht="13.5" customHeight="1" hidden="1">
      <c r="A336" s="145" t="s">
        <v>267</v>
      </c>
      <c r="B336" s="142"/>
      <c r="C336" s="44"/>
      <c r="D336" s="143"/>
    </row>
    <row r="337" spans="1:4" ht="13.5" customHeight="1" hidden="1">
      <c r="A337" s="145" t="s">
        <v>461</v>
      </c>
      <c r="B337" s="142">
        <v>0</v>
      </c>
      <c r="C337" s="44"/>
      <c r="D337" s="143"/>
    </row>
    <row r="338" spans="1:4" ht="13.5" customHeight="1">
      <c r="A338" s="144" t="s">
        <v>462</v>
      </c>
      <c r="B338" s="142">
        <v>293</v>
      </c>
      <c r="C338" s="44">
        <f>SUM(C339:C351)</f>
        <v>308</v>
      </c>
      <c r="D338" s="143">
        <f t="shared" si="9"/>
        <v>0.9512987012987013</v>
      </c>
    </row>
    <row r="339" spans="1:4" ht="13.5" customHeight="1">
      <c r="A339" s="145" t="s">
        <v>258</v>
      </c>
      <c r="B339" s="142">
        <v>150</v>
      </c>
      <c r="C339" s="44">
        <v>148</v>
      </c>
      <c r="D339" s="143">
        <f t="shared" si="9"/>
        <v>1.0135135135135136</v>
      </c>
    </row>
    <row r="340" spans="1:4" ht="13.5" customHeight="1">
      <c r="A340" s="145" t="s">
        <v>259</v>
      </c>
      <c r="B340" s="142">
        <v>88</v>
      </c>
      <c r="C340" s="44">
        <v>106</v>
      </c>
      <c r="D340" s="143">
        <f t="shared" si="9"/>
        <v>0.8301886792452831</v>
      </c>
    </row>
    <row r="341" spans="1:4" ht="13.5" customHeight="1" hidden="1">
      <c r="A341" s="145" t="s">
        <v>260</v>
      </c>
      <c r="B341" s="142">
        <v>0</v>
      </c>
      <c r="C341" s="44"/>
      <c r="D341" s="143"/>
    </row>
    <row r="342" spans="1:4" ht="13.5" customHeight="1">
      <c r="A342" s="145" t="s">
        <v>463</v>
      </c>
      <c r="B342" s="142">
        <v>5</v>
      </c>
      <c r="C342" s="44"/>
      <c r="D342" s="143" t="e">
        <f t="shared" si="9"/>
        <v>#DIV/0!</v>
      </c>
    </row>
    <row r="343" spans="1:4" ht="13.5" customHeight="1">
      <c r="A343" s="145" t="s">
        <v>464</v>
      </c>
      <c r="B343" s="142">
        <v>3</v>
      </c>
      <c r="C343" s="44">
        <v>3</v>
      </c>
      <c r="D343" s="143">
        <f t="shared" si="9"/>
        <v>1</v>
      </c>
    </row>
    <row r="344" spans="1:4" ht="13.5" customHeight="1" hidden="1">
      <c r="A344" s="145" t="s">
        <v>465</v>
      </c>
      <c r="B344" s="142">
        <v>0</v>
      </c>
      <c r="C344" s="44"/>
      <c r="D344" s="143" t="e">
        <f t="shared" si="9"/>
        <v>#DIV/0!</v>
      </c>
    </row>
    <row r="345" spans="1:4" ht="13.5" customHeight="1">
      <c r="A345" s="145" t="s">
        <v>466</v>
      </c>
      <c r="B345" s="142">
        <v>42</v>
      </c>
      <c r="C345" s="44">
        <v>46</v>
      </c>
      <c r="D345" s="143">
        <f t="shared" si="9"/>
        <v>0.9130434782608695</v>
      </c>
    </row>
    <row r="346" spans="1:4" ht="13.5" customHeight="1" hidden="1">
      <c r="A346" s="145" t="s">
        <v>467</v>
      </c>
      <c r="B346" s="142">
        <v>0</v>
      </c>
      <c r="C346" s="44"/>
      <c r="D346" s="143"/>
    </row>
    <row r="347" spans="1:4" ht="13.5" customHeight="1" hidden="1">
      <c r="A347" s="145" t="s">
        <v>468</v>
      </c>
      <c r="B347" s="142">
        <v>0</v>
      </c>
      <c r="C347" s="44"/>
      <c r="D347" s="143"/>
    </row>
    <row r="348" spans="1:4" ht="13.5" customHeight="1">
      <c r="A348" s="145" t="s">
        <v>469</v>
      </c>
      <c r="B348" s="142">
        <v>5</v>
      </c>
      <c r="C348" s="44">
        <v>5</v>
      </c>
      <c r="D348" s="143">
        <f t="shared" si="9"/>
        <v>1</v>
      </c>
    </row>
    <row r="349" spans="1:4" ht="13.5" customHeight="1" hidden="1">
      <c r="A349" s="145" t="s">
        <v>470</v>
      </c>
      <c r="B349" s="142">
        <v>0</v>
      </c>
      <c r="C349" s="44"/>
      <c r="D349" s="143"/>
    </row>
    <row r="350" spans="1:4" ht="13.5" customHeight="1" hidden="1">
      <c r="A350" s="145" t="s">
        <v>267</v>
      </c>
      <c r="B350" s="142">
        <v>0</v>
      </c>
      <c r="C350" s="44"/>
      <c r="D350" s="143"/>
    </row>
    <row r="351" spans="1:4" ht="13.5" customHeight="1" hidden="1">
      <c r="A351" s="145" t="s">
        <v>471</v>
      </c>
      <c r="B351" s="142">
        <v>0</v>
      </c>
      <c r="C351" s="44"/>
      <c r="D351" s="143" t="e">
        <f t="shared" si="9"/>
        <v>#DIV/0!</v>
      </c>
    </row>
    <row r="352" spans="1:4" ht="13.5" customHeight="1">
      <c r="A352" s="144" t="s">
        <v>472</v>
      </c>
      <c r="B352" s="142">
        <v>13</v>
      </c>
      <c r="C352" s="44">
        <f>SUM(C353:C354)</f>
        <v>15</v>
      </c>
      <c r="D352" s="143">
        <f t="shared" si="9"/>
        <v>0.8666666666666667</v>
      </c>
    </row>
    <row r="353" spans="1:4" ht="13.5" customHeight="1">
      <c r="A353" s="145" t="s">
        <v>473</v>
      </c>
      <c r="B353" s="142">
        <v>11</v>
      </c>
      <c r="C353" s="44">
        <v>15</v>
      </c>
      <c r="D353" s="143">
        <f t="shared" si="9"/>
        <v>0.7333333333333333</v>
      </c>
    </row>
    <row r="354" spans="1:4" ht="13.5" customHeight="1">
      <c r="A354" s="145" t="s">
        <v>474</v>
      </c>
      <c r="B354" s="142">
        <v>2</v>
      </c>
      <c r="C354" s="44"/>
      <c r="D354" s="143" t="e">
        <f t="shared" si="9"/>
        <v>#DIV/0!</v>
      </c>
    </row>
    <row r="355" spans="1:4" ht="13.5" customHeight="1">
      <c r="A355" s="144" t="s">
        <v>475</v>
      </c>
      <c r="B355" s="142">
        <v>8423</v>
      </c>
      <c r="C355" s="44">
        <f>C356+C361+C370+C376+C383</f>
        <v>7111</v>
      </c>
      <c r="D355" s="143">
        <f t="shared" si="9"/>
        <v>1.1845028828575446</v>
      </c>
    </row>
    <row r="356" spans="1:4" ht="13.5" customHeight="1">
      <c r="A356" s="144" t="s">
        <v>476</v>
      </c>
      <c r="B356" s="142">
        <v>993</v>
      </c>
      <c r="C356" s="44">
        <f>SUM(C357:C360)</f>
        <v>493</v>
      </c>
      <c r="D356" s="143">
        <f t="shared" si="9"/>
        <v>2.0141987829614605</v>
      </c>
    </row>
    <row r="357" spans="1:4" ht="13.5" customHeight="1">
      <c r="A357" s="145" t="s">
        <v>258</v>
      </c>
      <c r="B357" s="142">
        <v>622</v>
      </c>
      <c r="C357" s="44">
        <v>280</v>
      </c>
      <c r="D357" s="143">
        <f t="shared" si="9"/>
        <v>2.2214285714285715</v>
      </c>
    </row>
    <row r="358" spans="1:4" ht="13.5" customHeight="1">
      <c r="A358" s="145" t="s">
        <v>259</v>
      </c>
      <c r="B358" s="142">
        <v>312</v>
      </c>
      <c r="C358" s="44">
        <v>204</v>
      </c>
      <c r="D358" s="143">
        <f t="shared" si="9"/>
        <v>1.5294117647058822</v>
      </c>
    </row>
    <row r="359" spans="1:4" ht="13.5" customHeight="1" hidden="1">
      <c r="A359" s="145" t="s">
        <v>260</v>
      </c>
      <c r="B359" s="142">
        <v>0</v>
      </c>
      <c r="C359" s="44"/>
      <c r="D359" s="143"/>
    </row>
    <row r="360" spans="1:4" ht="13.5" customHeight="1">
      <c r="A360" s="145" t="s">
        <v>477</v>
      </c>
      <c r="B360" s="142">
        <v>59</v>
      </c>
      <c r="C360" s="44">
        <v>9</v>
      </c>
      <c r="D360" s="143">
        <f t="shared" si="9"/>
        <v>6.555555555555555</v>
      </c>
    </row>
    <row r="361" spans="1:4" ht="13.5" customHeight="1">
      <c r="A361" s="144" t="s">
        <v>478</v>
      </c>
      <c r="B361" s="142">
        <v>6990</v>
      </c>
      <c r="C361" s="44">
        <f>SUM(C362:C369)</f>
        <v>6462</v>
      </c>
      <c r="D361" s="143">
        <f t="shared" si="9"/>
        <v>1.0817084493964717</v>
      </c>
    </row>
    <row r="362" spans="1:4" ht="13.5" customHeight="1">
      <c r="A362" s="145" t="s">
        <v>479</v>
      </c>
      <c r="B362" s="142">
        <v>589</v>
      </c>
      <c r="C362" s="44">
        <v>46</v>
      </c>
      <c r="D362" s="143">
        <f t="shared" si="9"/>
        <v>12.804347826086957</v>
      </c>
    </row>
    <row r="363" spans="1:4" ht="13.5" customHeight="1">
      <c r="A363" s="145" t="s">
        <v>480</v>
      </c>
      <c r="B363" s="142">
        <v>4856</v>
      </c>
      <c r="C363" s="44">
        <v>5630</v>
      </c>
      <c r="D363" s="143">
        <f t="shared" si="9"/>
        <v>0.8625222024866785</v>
      </c>
    </row>
    <row r="364" spans="1:4" ht="13.5" customHeight="1">
      <c r="A364" s="145" t="s">
        <v>481</v>
      </c>
      <c r="B364" s="142">
        <v>1511</v>
      </c>
      <c r="C364" s="44">
        <v>508</v>
      </c>
      <c r="D364" s="143">
        <f t="shared" si="9"/>
        <v>2.9744094488188977</v>
      </c>
    </row>
    <row r="365" spans="1:4" ht="13.5" customHeight="1" hidden="1">
      <c r="A365" s="145" t="s">
        <v>482</v>
      </c>
      <c r="B365" s="142">
        <v>0</v>
      </c>
      <c r="C365" s="44"/>
      <c r="D365" s="143"/>
    </row>
    <row r="366" spans="1:4" ht="13.5" customHeight="1" hidden="1">
      <c r="A366" s="145" t="s">
        <v>483</v>
      </c>
      <c r="B366" s="142">
        <v>0</v>
      </c>
      <c r="C366" s="44"/>
      <c r="D366" s="143"/>
    </row>
    <row r="367" spans="1:4" ht="13.5" customHeight="1" hidden="1">
      <c r="A367" s="145" t="s">
        <v>484</v>
      </c>
      <c r="B367" s="142">
        <v>0</v>
      </c>
      <c r="C367" s="44"/>
      <c r="D367" s="143"/>
    </row>
    <row r="368" spans="1:4" ht="13.5" customHeight="1" hidden="1">
      <c r="A368" s="145" t="s">
        <v>485</v>
      </c>
      <c r="B368" s="142">
        <v>0</v>
      </c>
      <c r="C368" s="44"/>
      <c r="D368" s="143"/>
    </row>
    <row r="369" spans="1:4" ht="13.5" customHeight="1">
      <c r="A369" s="145" t="s">
        <v>486</v>
      </c>
      <c r="B369" s="142">
        <v>34</v>
      </c>
      <c r="C369" s="44">
        <v>278</v>
      </c>
      <c r="D369" s="143">
        <f t="shared" si="9"/>
        <v>0.1223021582733813</v>
      </c>
    </row>
    <row r="370" spans="1:4" ht="13.5" customHeight="1">
      <c r="A370" s="144" t="s">
        <v>487</v>
      </c>
      <c r="B370" s="142">
        <v>40</v>
      </c>
      <c r="C370" s="44">
        <f>SUM(C371:C375)</f>
        <v>38</v>
      </c>
      <c r="D370" s="143">
        <f t="shared" si="9"/>
        <v>1.0526315789473684</v>
      </c>
    </row>
    <row r="371" spans="1:4" ht="13.5" customHeight="1">
      <c r="A371" s="145" t="s">
        <v>488</v>
      </c>
      <c r="B371" s="142">
        <v>0</v>
      </c>
      <c r="C371" s="44">
        <v>38</v>
      </c>
      <c r="D371" s="143">
        <f t="shared" si="9"/>
        <v>0</v>
      </c>
    </row>
    <row r="372" spans="1:4" ht="13.5" customHeight="1" hidden="1">
      <c r="A372" s="145" t="s">
        <v>489</v>
      </c>
      <c r="B372" s="142">
        <v>0</v>
      </c>
      <c r="C372" s="44"/>
      <c r="D372" s="143" t="e">
        <f t="shared" si="9"/>
        <v>#DIV/0!</v>
      </c>
    </row>
    <row r="373" spans="1:4" ht="13.5" customHeight="1">
      <c r="A373" s="145" t="s">
        <v>490</v>
      </c>
      <c r="B373" s="142">
        <v>40</v>
      </c>
      <c r="C373" s="44"/>
      <c r="D373" s="143" t="e">
        <f t="shared" si="9"/>
        <v>#DIV/0!</v>
      </c>
    </row>
    <row r="374" spans="1:4" ht="13.5" customHeight="1" hidden="1">
      <c r="A374" s="145" t="s">
        <v>491</v>
      </c>
      <c r="B374" s="142">
        <v>0</v>
      </c>
      <c r="C374" s="44"/>
      <c r="D374" s="143"/>
    </row>
    <row r="375" spans="1:4" ht="13.5" customHeight="1" hidden="1">
      <c r="A375" s="145" t="s">
        <v>492</v>
      </c>
      <c r="B375" s="142">
        <v>0</v>
      </c>
      <c r="C375" s="44"/>
      <c r="D375" s="143"/>
    </row>
    <row r="376" spans="1:4" ht="13.5" customHeight="1">
      <c r="A376" s="144" t="s">
        <v>493</v>
      </c>
      <c r="B376" s="142">
        <v>120</v>
      </c>
      <c r="C376" s="44">
        <f>SUM(C377:C382)</f>
        <v>52</v>
      </c>
      <c r="D376" s="143">
        <f t="shared" si="9"/>
        <v>2.3076923076923075</v>
      </c>
    </row>
    <row r="377" spans="1:4" ht="13.5" customHeight="1" hidden="1">
      <c r="A377" s="145" t="s">
        <v>494</v>
      </c>
      <c r="B377" s="142">
        <v>0</v>
      </c>
      <c r="C377" s="44"/>
      <c r="D377" s="143"/>
    </row>
    <row r="378" spans="1:4" ht="13.5" customHeight="1">
      <c r="A378" s="145" t="s">
        <v>495</v>
      </c>
      <c r="B378" s="142">
        <v>120</v>
      </c>
      <c r="C378" s="44">
        <v>52</v>
      </c>
      <c r="D378" s="143">
        <f t="shared" si="9"/>
        <v>2.3076923076923075</v>
      </c>
    </row>
    <row r="379" spans="1:4" ht="13.5" customHeight="1" hidden="1">
      <c r="A379" s="145" t="s">
        <v>496</v>
      </c>
      <c r="B379" s="142">
        <v>0</v>
      </c>
      <c r="C379" s="44"/>
      <c r="D379" s="143" t="e">
        <f t="shared" si="9"/>
        <v>#DIV/0!</v>
      </c>
    </row>
    <row r="380" spans="1:4" ht="13.5" customHeight="1" hidden="1">
      <c r="A380" s="145" t="s">
        <v>497</v>
      </c>
      <c r="B380" s="142">
        <v>0</v>
      </c>
      <c r="C380" s="44"/>
      <c r="D380" s="143"/>
    </row>
    <row r="381" spans="1:4" ht="13.5" customHeight="1" hidden="1">
      <c r="A381" s="145" t="s">
        <v>498</v>
      </c>
      <c r="B381" s="142">
        <v>0</v>
      </c>
      <c r="C381" s="44"/>
      <c r="D381" s="143"/>
    </row>
    <row r="382" spans="1:4" ht="13.5" customHeight="1" hidden="1">
      <c r="A382" s="145" t="s">
        <v>499</v>
      </c>
      <c r="B382" s="142">
        <v>0</v>
      </c>
      <c r="C382" s="44"/>
      <c r="D382" s="143" t="e">
        <f t="shared" si="9"/>
        <v>#DIV/0!</v>
      </c>
    </row>
    <row r="383" spans="1:4" ht="13.5" customHeight="1">
      <c r="A383" s="144" t="s">
        <v>500</v>
      </c>
      <c r="B383" s="142">
        <v>280</v>
      </c>
      <c r="C383" s="44">
        <f>C384</f>
        <v>66</v>
      </c>
      <c r="D383" s="143">
        <f t="shared" si="9"/>
        <v>4.242424242424242</v>
      </c>
    </row>
    <row r="384" spans="1:4" ht="13.5" customHeight="1">
      <c r="A384" s="145" t="s">
        <v>501</v>
      </c>
      <c r="B384" s="142">
        <v>280</v>
      </c>
      <c r="C384" s="44">
        <v>66</v>
      </c>
      <c r="D384" s="143">
        <f t="shared" si="9"/>
        <v>4.242424242424242</v>
      </c>
    </row>
    <row r="385" spans="1:4" ht="13.5" customHeight="1">
      <c r="A385" s="144" t="s">
        <v>502</v>
      </c>
      <c r="B385" s="142">
        <v>220</v>
      </c>
      <c r="C385" s="44">
        <f>C386+C391+C400+C406+C412+C417+C422+C429+C433+C436</f>
        <v>161</v>
      </c>
      <c r="D385" s="143">
        <f t="shared" si="9"/>
        <v>1.3664596273291925</v>
      </c>
    </row>
    <row r="386" spans="1:4" ht="13.5" customHeight="1">
      <c r="A386" s="144" t="s">
        <v>503</v>
      </c>
      <c r="B386" s="142">
        <v>20</v>
      </c>
      <c r="C386" s="44">
        <f>SUM(C387:C390)</f>
        <v>99</v>
      </c>
      <c r="D386" s="143">
        <f t="shared" si="9"/>
        <v>0.20202020202020202</v>
      </c>
    </row>
    <row r="387" spans="1:4" ht="13.5" customHeight="1">
      <c r="A387" s="145" t="s">
        <v>258</v>
      </c>
      <c r="B387" s="142">
        <v>0</v>
      </c>
      <c r="C387" s="44">
        <v>79</v>
      </c>
      <c r="D387" s="143">
        <f t="shared" si="9"/>
        <v>0</v>
      </c>
    </row>
    <row r="388" spans="1:4" ht="13.5" customHeight="1">
      <c r="A388" s="145" t="s">
        <v>259</v>
      </c>
      <c r="B388" s="142">
        <v>20</v>
      </c>
      <c r="C388" s="44">
        <v>20</v>
      </c>
      <c r="D388" s="143">
        <f t="shared" si="9"/>
        <v>1</v>
      </c>
    </row>
    <row r="389" spans="1:4" ht="13.5" customHeight="1" hidden="1">
      <c r="A389" s="145" t="s">
        <v>260</v>
      </c>
      <c r="B389" s="142">
        <v>0</v>
      </c>
      <c r="C389" s="44"/>
      <c r="D389" s="143" t="e">
        <f t="shared" si="9"/>
        <v>#DIV/0!</v>
      </c>
    </row>
    <row r="390" spans="1:4" ht="13.5" customHeight="1" hidden="1">
      <c r="A390" s="145" t="s">
        <v>504</v>
      </c>
      <c r="B390" s="142">
        <v>0</v>
      </c>
      <c r="C390" s="44"/>
      <c r="D390" s="143" t="e">
        <f t="shared" si="9"/>
        <v>#DIV/0!</v>
      </c>
    </row>
    <row r="391" spans="1:4" ht="13.5" customHeight="1" hidden="1">
      <c r="A391" s="144" t="s">
        <v>505</v>
      </c>
      <c r="B391" s="142">
        <v>0</v>
      </c>
      <c r="C391" s="44">
        <f>SUM(C392:C399)</f>
        <v>0</v>
      </c>
      <c r="D391" s="143" t="e">
        <f t="shared" si="9"/>
        <v>#DIV/0!</v>
      </c>
    </row>
    <row r="392" spans="1:4" ht="13.5" customHeight="1" hidden="1">
      <c r="A392" s="145" t="s">
        <v>506</v>
      </c>
      <c r="B392" s="142">
        <v>0</v>
      </c>
      <c r="C392" s="44"/>
      <c r="D392" s="143" t="e">
        <f aca="true" t="shared" si="10" ref="D392:D428">B392/C392</f>
        <v>#DIV/0!</v>
      </c>
    </row>
    <row r="393" spans="1:4" ht="13.5" customHeight="1" hidden="1">
      <c r="A393" s="145" t="s">
        <v>507</v>
      </c>
      <c r="B393" s="142">
        <v>0</v>
      </c>
      <c r="C393" s="44"/>
      <c r="D393" s="143" t="e">
        <f t="shared" si="10"/>
        <v>#DIV/0!</v>
      </c>
    </row>
    <row r="394" spans="1:4" ht="13.5" customHeight="1" hidden="1">
      <c r="A394" s="145" t="s">
        <v>508</v>
      </c>
      <c r="B394" s="142">
        <v>0</v>
      </c>
      <c r="C394" s="44"/>
      <c r="D394" s="143" t="e">
        <f t="shared" si="10"/>
        <v>#DIV/0!</v>
      </c>
    </row>
    <row r="395" spans="1:4" ht="13.5" customHeight="1" hidden="1">
      <c r="A395" s="145" t="s">
        <v>509</v>
      </c>
      <c r="B395" s="142">
        <v>0</v>
      </c>
      <c r="C395" s="44"/>
      <c r="D395" s="143" t="e">
        <f t="shared" si="10"/>
        <v>#DIV/0!</v>
      </c>
    </row>
    <row r="396" spans="1:4" ht="13.5" customHeight="1" hidden="1">
      <c r="A396" s="145" t="s">
        <v>510</v>
      </c>
      <c r="B396" s="142">
        <v>0</v>
      </c>
      <c r="C396" s="44"/>
      <c r="D396" s="143" t="e">
        <f t="shared" si="10"/>
        <v>#DIV/0!</v>
      </c>
    </row>
    <row r="397" spans="1:4" ht="13.5" customHeight="1" hidden="1">
      <c r="A397" s="145" t="s">
        <v>511</v>
      </c>
      <c r="B397" s="142">
        <v>0</v>
      </c>
      <c r="C397" s="44"/>
      <c r="D397" s="143" t="e">
        <f t="shared" si="10"/>
        <v>#DIV/0!</v>
      </c>
    </row>
    <row r="398" spans="1:4" ht="13.5" customHeight="1" hidden="1">
      <c r="A398" s="145" t="s">
        <v>512</v>
      </c>
      <c r="B398" s="142">
        <v>0</v>
      </c>
      <c r="C398" s="44"/>
      <c r="D398" s="143" t="e">
        <f t="shared" si="10"/>
        <v>#DIV/0!</v>
      </c>
    </row>
    <row r="399" spans="1:4" ht="13.5" customHeight="1" hidden="1">
      <c r="A399" s="145" t="s">
        <v>513</v>
      </c>
      <c r="B399" s="142">
        <v>0</v>
      </c>
      <c r="C399" s="44"/>
      <c r="D399" s="143" t="e">
        <f t="shared" si="10"/>
        <v>#DIV/0!</v>
      </c>
    </row>
    <row r="400" spans="1:4" ht="13.5" customHeight="1" hidden="1">
      <c r="A400" s="144" t="s">
        <v>514</v>
      </c>
      <c r="B400" s="142">
        <v>0</v>
      </c>
      <c r="C400" s="44"/>
      <c r="D400" s="143" t="e">
        <f t="shared" si="10"/>
        <v>#DIV/0!</v>
      </c>
    </row>
    <row r="401" spans="1:4" ht="13.5" customHeight="1" hidden="1">
      <c r="A401" s="145" t="s">
        <v>506</v>
      </c>
      <c r="B401" s="142">
        <v>0</v>
      </c>
      <c r="C401" s="44"/>
      <c r="D401" s="143" t="e">
        <f t="shared" si="10"/>
        <v>#DIV/0!</v>
      </c>
    </row>
    <row r="402" spans="1:4" ht="13.5" customHeight="1" hidden="1">
      <c r="A402" s="145" t="s">
        <v>515</v>
      </c>
      <c r="B402" s="142">
        <v>0</v>
      </c>
      <c r="C402" s="44"/>
      <c r="D402" s="143" t="e">
        <f t="shared" si="10"/>
        <v>#DIV/0!</v>
      </c>
    </row>
    <row r="403" spans="1:4" ht="13.5" customHeight="1" hidden="1">
      <c r="A403" s="145" t="s">
        <v>516</v>
      </c>
      <c r="B403" s="142">
        <v>0</v>
      </c>
      <c r="C403" s="44"/>
      <c r="D403" s="143" t="e">
        <f t="shared" si="10"/>
        <v>#DIV/0!</v>
      </c>
    </row>
    <row r="404" spans="1:4" ht="13.5" customHeight="1" hidden="1">
      <c r="A404" s="145" t="s">
        <v>517</v>
      </c>
      <c r="B404" s="142">
        <v>0</v>
      </c>
      <c r="C404" s="44"/>
      <c r="D404" s="143" t="e">
        <f t="shared" si="10"/>
        <v>#DIV/0!</v>
      </c>
    </row>
    <row r="405" spans="1:4" ht="13.5" customHeight="1" hidden="1">
      <c r="A405" s="145" t="s">
        <v>518</v>
      </c>
      <c r="B405" s="142">
        <v>0</v>
      </c>
      <c r="C405" s="44"/>
      <c r="D405" s="143" t="e">
        <f t="shared" si="10"/>
        <v>#DIV/0!</v>
      </c>
    </row>
    <row r="406" spans="1:4" ht="13.5" customHeight="1">
      <c r="A406" s="144" t="s">
        <v>519</v>
      </c>
      <c r="B406" s="142">
        <v>188</v>
      </c>
      <c r="C406" s="44">
        <f>SUM(C407:C411)</f>
        <v>55</v>
      </c>
      <c r="D406" s="143">
        <f t="shared" si="10"/>
        <v>3.418181818181818</v>
      </c>
    </row>
    <row r="407" spans="1:4" ht="13.5" customHeight="1" hidden="1">
      <c r="A407" s="145" t="s">
        <v>506</v>
      </c>
      <c r="B407" s="142">
        <v>0</v>
      </c>
      <c r="C407" s="44"/>
      <c r="D407" s="143" t="e">
        <f t="shared" si="10"/>
        <v>#DIV/0!</v>
      </c>
    </row>
    <row r="408" spans="1:4" ht="13.5" customHeight="1">
      <c r="A408" s="145" t="s">
        <v>520</v>
      </c>
      <c r="B408" s="142">
        <v>18</v>
      </c>
      <c r="C408" s="44">
        <v>45</v>
      </c>
      <c r="D408" s="143">
        <f t="shared" si="10"/>
        <v>0.4</v>
      </c>
    </row>
    <row r="409" spans="1:4" ht="13.5" customHeight="1">
      <c r="A409" s="145" t="s">
        <v>521</v>
      </c>
      <c r="B409" s="142">
        <v>170</v>
      </c>
      <c r="C409" s="44"/>
      <c r="D409" s="143" t="e">
        <f t="shared" si="10"/>
        <v>#DIV/0!</v>
      </c>
    </row>
    <row r="410" spans="1:4" ht="13.5" customHeight="1">
      <c r="A410" s="145" t="s">
        <v>522</v>
      </c>
      <c r="B410" s="142">
        <v>0</v>
      </c>
      <c r="C410" s="44">
        <v>10</v>
      </c>
      <c r="D410" s="143">
        <f t="shared" si="10"/>
        <v>0</v>
      </c>
    </row>
    <row r="411" spans="1:4" ht="13.5" customHeight="1" hidden="1">
      <c r="A411" s="145" t="s">
        <v>523</v>
      </c>
      <c r="B411" s="142">
        <v>0</v>
      </c>
      <c r="C411" s="44"/>
      <c r="D411" s="143" t="e">
        <f t="shared" si="10"/>
        <v>#DIV/0!</v>
      </c>
    </row>
    <row r="412" spans="1:4" ht="13.5" customHeight="1" hidden="1">
      <c r="A412" s="144" t="s">
        <v>524</v>
      </c>
      <c r="B412" s="142">
        <v>0</v>
      </c>
      <c r="C412" s="44"/>
      <c r="D412" s="143" t="e">
        <f t="shared" si="10"/>
        <v>#DIV/0!</v>
      </c>
    </row>
    <row r="413" spans="1:4" ht="13.5" customHeight="1" hidden="1">
      <c r="A413" s="145" t="s">
        <v>506</v>
      </c>
      <c r="B413" s="142">
        <v>0</v>
      </c>
      <c r="C413" s="44"/>
      <c r="D413" s="143" t="e">
        <f t="shared" si="10"/>
        <v>#DIV/0!</v>
      </c>
    </row>
    <row r="414" spans="1:4" ht="13.5" customHeight="1" hidden="1">
      <c r="A414" s="145" t="s">
        <v>525</v>
      </c>
      <c r="B414" s="142">
        <v>0</v>
      </c>
      <c r="C414" s="44"/>
      <c r="D414" s="143" t="e">
        <f t="shared" si="10"/>
        <v>#DIV/0!</v>
      </c>
    </row>
    <row r="415" spans="1:4" ht="13.5" customHeight="1" hidden="1">
      <c r="A415" s="145" t="s">
        <v>526</v>
      </c>
      <c r="B415" s="142">
        <v>0</v>
      </c>
      <c r="C415" s="44"/>
      <c r="D415" s="143" t="e">
        <f t="shared" si="10"/>
        <v>#DIV/0!</v>
      </c>
    </row>
    <row r="416" spans="1:4" ht="13.5" customHeight="1" hidden="1">
      <c r="A416" s="145" t="s">
        <v>527</v>
      </c>
      <c r="B416" s="142">
        <v>0</v>
      </c>
      <c r="C416" s="44"/>
      <c r="D416" s="143" t="e">
        <f t="shared" si="10"/>
        <v>#DIV/0!</v>
      </c>
    </row>
    <row r="417" spans="1:4" ht="13.5" customHeight="1" hidden="1">
      <c r="A417" s="144" t="s">
        <v>528</v>
      </c>
      <c r="B417" s="142">
        <v>0</v>
      </c>
      <c r="C417" s="44"/>
      <c r="D417" s="143" t="e">
        <f t="shared" si="10"/>
        <v>#DIV/0!</v>
      </c>
    </row>
    <row r="418" spans="1:4" ht="13.5" customHeight="1" hidden="1">
      <c r="A418" s="145" t="s">
        <v>529</v>
      </c>
      <c r="B418" s="142">
        <v>0</v>
      </c>
      <c r="C418" s="44"/>
      <c r="D418" s="143" t="e">
        <f t="shared" si="10"/>
        <v>#DIV/0!</v>
      </c>
    </row>
    <row r="419" spans="1:4" ht="13.5" customHeight="1" hidden="1">
      <c r="A419" s="145" t="s">
        <v>530</v>
      </c>
      <c r="B419" s="142">
        <v>0</v>
      </c>
      <c r="C419" s="44"/>
      <c r="D419" s="143" t="e">
        <f t="shared" si="10"/>
        <v>#DIV/0!</v>
      </c>
    </row>
    <row r="420" spans="1:4" ht="13.5" customHeight="1" hidden="1">
      <c r="A420" s="145" t="s">
        <v>531</v>
      </c>
      <c r="B420" s="142">
        <v>0</v>
      </c>
      <c r="C420" s="44"/>
      <c r="D420" s="143" t="e">
        <f t="shared" si="10"/>
        <v>#DIV/0!</v>
      </c>
    </row>
    <row r="421" spans="1:4" ht="13.5" customHeight="1" hidden="1">
      <c r="A421" s="145" t="s">
        <v>532</v>
      </c>
      <c r="B421" s="142">
        <v>0</v>
      </c>
      <c r="C421" s="44"/>
      <c r="D421" s="143" t="e">
        <f t="shared" si="10"/>
        <v>#DIV/0!</v>
      </c>
    </row>
    <row r="422" spans="1:4" ht="13.5" customHeight="1">
      <c r="A422" s="144" t="s">
        <v>533</v>
      </c>
      <c r="B422" s="142">
        <v>12</v>
      </c>
      <c r="C422" s="44">
        <f>SUM(C423:C428)</f>
        <v>7</v>
      </c>
      <c r="D422" s="143">
        <f t="shared" si="10"/>
        <v>1.7142857142857142</v>
      </c>
    </row>
    <row r="423" spans="1:4" ht="13.5" customHeight="1" hidden="1">
      <c r="A423" s="145" t="s">
        <v>506</v>
      </c>
      <c r="B423" s="142">
        <v>0</v>
      </c>
      <c r="C423" s="44"/>
      <c r="D423" s="143" t="e">
        <f t="shared" si="10"/>
        <v>#DIV/0!</v>
      </c>
    </row>
    <row r="424" spans="1:4" ht="13.5" customHeight="1">
      <c r="A424" s="145" t="s">
        <v>534</v>
      </c>
      <c r="B424" s="142">
        <v>5</v>
      </c>
      <c r="C424" s="44">
        <v>4</v>
      </c>
      <c r="D424" s="143">
        <f t="shared" si="10"/>
        <v>1.25</v>
      </c>
    </row>
    <row r="425" spans="1:4" ht="13.5" customHeight="1">
      <c r="A425" s="145" t="s">
        <v>535</v>
      </c>
      <c r="B425" s="142">
        <v>4</v>
      </c>
      <c r="C425" s="44"/>
      <c r="D425" s="143" t="e">
        <f t="shared" si="10"/>
        <v>#DIV/0!</v>
      </c>
    </row>
    <row r="426" spans="1:4" ht="13.5" customHeight="1" hidden="1">
      <c r="A426" s="145" t="s">
        <v>536</v>
      </c>
      <c r="B426" s="142">
        <v>0</v>
      </c>
      <c r="C426" s="44"/>
      <c r="D426" s="143" t="e">
        <f t="shared" si="10"/>
        <v>#DIV/0!</v>
      </c>
    </row>
    <row r="427" spans="1:4" ht="13.5" customHeight="1" hidden="1">
      <c r="A427" s="145" t="s">
        <v>537</v>
      </c>
      <c r="B427" s="142">
        <v>0</v>
      </c>
      <c r="C427" s="44"/>
      <c r="D427" s="143" t="e">
        <f t="shared" si="10"/>
        <v>#DIV/0!</v>
      </c>
    </row>
    <row r="428" spans="1:4" ht="13.5" customHeight="1">
      <c r="A428" s="145" t="s">
        <v>538</v>
      </c>
      <c r="B428" s="142">
        <v>3</v>
      </c>
      <c r="C428" s="44">
        <v>3</v>
      </c>
      <c r="D428" s="143">
        <f t="shared" si="10"/>
        <v>1</v>
      </c>
    </row>
    <row r="429" spans="1:4" ht="13.5" customHeight="1" hidden="1">
      <c r="A429" s="144" t="s">
        <v>539</v>
      </c>
      <c r="B429" s="142">
        <v>0</v>
      </c>
      <c r="C429" s="44"/>
      <c r="D429" s="143"/>
    </row>
    <row r="430" spans="1:4" ht="13.5" customHeight="1" hidden="1">
      <c r="A430" s="145" t="s">
        <v>540</v>
      </c>
      <c r="B430" s="142">
        <v>0</v>
      </c>
      <c r="C430" s="44"/>
      <c r="D430" s="143"/>
    </row>
    <row r="431" spans="1:4" ht="13.5" customHeight="1" hidden="1">
      <c r="A431" s="145" t="s">
        <v>541</v>
      </c>
      <c r="B431" s="142">
        <v>0</v>
      </c>
      <c r="C431" s="44"/>
      <c r="D431" s="143"/>
    </row>
    <row r="432" spans="1:4" ht="13.5" customHeight="1" hidden="1">
      <c r="A432" s="145" t="s">
        <v>542</v>
      </c>
      <c r="B432" s="142">
        <v>0</v>
      </c>
      <c r="C432" s="44"/>
      <c r="D432" s="143"/>
    </row>
    <row r="433" spans="1:4" ht="13.5" customHeight="1" hidden="1">
      <c r="A433" s="144" t="s">
        <v>543</v>
      </c>
      <c r="B433" s="142">
        <v>0</v>
      </c>
      <c r="C433" s="44"/>
      <c r="D433" s="143"/>
    </row>
    <row r="434" spans="1:4" ht="13.5" customHeight="1" hidden="1">
      <c r="A434" s="145" t="s">
        <v>544</v>
      </c>
      <c r="B434" s="142">
        <v>0</v>
      </c>
      <c r="C434" s="44"/>
      <c r="D434" s="143"/>
    </row>
    <row r="435" spans="1:4" ht="13.5" customHeight="1" hidden="1">
      <c r="A435" s="145" t="s">
        <v>545</v>
      </c>
      <c r="B435" s="142">
        <v>0</v>
      </c>
      <c r="C435" s="44"/>
      <c r="D435" s="143"/>
    </row>
    <row r="436" spans="1:4" ht="13.5" customHeight="1" hidden="1">
      <c r="A436" s="144" t="s">
        <v>546</v>
      </c>
      <c r="B436" s="142">
        <v>0</v>
      </c>
      <c r="C436" s="44"/>
      <c r="D436" s="143"/>
    </row>
    <row r="437" spans="1:4" ht="13.5" customHeight="1" hidden="1">
      <c r="A437" s="145" t="s">
        <v>547</v>
      </c>
      <c r="B437" s="142">
        <v>0</v>
      </c>
      <c r="C437" s="44"/>
      <c r="D437" s="143"/>
    </row>
    <row r="438" spans="1:4" ht="13.5" customHeight="1" hidden="1">
      <c r="A438" s="145" t="s">
        <v>548</v>
      </c>
      <c r="B438" s="142">
        <v>0</v>
      </c>
      <c r="C438" s="44"/>
      <c r="D438" s="143"/>
    </row>
    <row r="439" spans="1:4" ht="13.5" customHeight="1" hidden="1">
      <c r="A439" s="145" t="s">
        <v>549</v>
      </c>
      <c r="B439" s="142">
        <v>0</v>
      </c>
      <c r="C439" s="44"/>
      <c r="D439" s="143"/>
    </row>
    <row r="440" spans="1:4" ht="13.5" customHeight="1" hidden="1">
      <c r="A440" s="145" t="s">
        <v>550</v>
      </c>
      <c r="B440" s="142">
        <v>0</v>
      </c>
      <c r="C440" s="44"/>
      <c r="D440" s="143"/>
    </row>
    <row r="441" spans="1:4" ht="13.5" customHeight="1">
      <c r="A441" s="144" t="s">
        <v>551</v>
      </c>
      <c r="B441" s="142">
        <v>1983</v>
      </c>
      <c r="C441" s="44">
        <f>C442+C456+C464+C475+C486</f>
        <v>1769</v>
      </c>
      <c r="D441" s="143">
        <f>B441/C441</f>
        <v>1.1209723007348784</v>
      </c>
    </row>
    <row r="442" spans="1:4" ht="13.5" customHeight="1">
      <c r="A442" s="144" t="s">
        <v>552</v>
      </c>
      <c r="B442" s="142">
        <v>809</v>
      </c>
      <c r="C442" s="44">
        <f>SUM(C443:C455)</f>
        <v>992</v>
      </c>
      <c r="D442" s="143">
        <f>B442/C442</f>
        <v>0.8155241935483871</v>
      </c>
    </row>
    <row r="443" spans="1:4" ht="13.5" customHeight="1">
      <c r="A443" s="145" t="s">
        <v>258</v>
      </c>
      <c r="B443" s="142">
        <v>99</v>
      </c>
      <c r="C443" s="44">
        <v>104</v>
      </c>
      <c r="D443" s="143">
        <f>B443/C443</f>
        <v>0.9519230769230769</v>
      </c>
    </row>
    <row r="444" spans="1:4" ht="13.5" customHeight="1">
      <c r="A444" s="145" t="s">
        <v>259</v>
      </c>
      <c r="B444" s="142">
        <v>444</v>
      </c>
      <c r="C444" s="44">
        <v>627</v>
      </c>
      <c r="D444" s="143">
        <f>B444/C444</f>
        <v>0.7081339712918661</v>
      </c>
    </row>
    <row r="445" spans="1:4" ht="13.5" customHeight="1" hidden="1">
      <c r="A445" s="145" t="s">
        <v>260</v>
      </c>
      <c r="B445" s="142">
        <v>0</v>
      </c>
      <c r="C445" s="44"/>
      <c r="D445" s="143" t="e">
        <f aca="true" t="shared" si="11" ref="D445:D451">B445/C445</f>
        <v>#DIV/0!</v>
      </c>
    </row>
    <row r="446" spans="1:4" ht="13.5" customHeight="1" hidden="1">
      <c r="A446" s="145" t="s">
        <v>553</v>
      </c>
      <c r="B446" s="142">
        <v>0</v>
      </c>
      <c r="C446" s="44"/>
      <c r="D446" s="143" t="e">
        <f t="shared" si="11"/>
        <v>#DIV/0!</v>
      </c>
    </row>
    <row r="447" spans="1:4" ht="13.5" customHeight="1" hidden="1">
      <c r="A447" s="145" t="s">
        <v>554</v>
      </c>
      <c r="B447" s="142">
        <v>0</v>
      </c>
      <c r="C447" s="44"/>
      <c r="D447" s="143" t="e">
        <f t="shared" si="11"/>
        <v>#DIV/0!</v>
      </c>
    </row>
    <row r="448" spans="1:4" ht="13.5" customHeight="1" hidden="1">
      <c r="A448" s="145" t="s">
        <v>555</v>
      </c>
      <c r="B448" s="142">
        <v>0</v>
      </c>
      <c r="C448" s="44"/>
      <c r="D448" s="143" t="e">
        <f t="shared" si="11"/>
        <v>#DIV/0!</v>
      </c>
    </row>
    <row r="449" spans="1:4" ht="13.5" customHeight="1" hidden="1">
      <c r="A449" s="145" t="s">
        <v>556</v>
      </c>
      <c r="B449" s="142">
        <v>0</v>
      </c>
      <c r="C449" s="44"/>
      <c r="D449" s="143" t="e">
        <f t="shared" si="11"/>
        <v>#DIV/0!</v>
      </c>
    </row>
    <row r="450" spans="1:4" ht="13.5" customHeight="1">
      <c r="A450" s="145" t="s">
        <v>557</v>
      </c>
      <c r="B450" s="142">
        <v>8</v>
      </c>
      <c r="C450" s="44">
        <v>85</v>
      </c>
      <c r="D450" s="143">
        <f t="shared" si="11"/>
        <v>0.09411764705882353</v>
      </c>
    </row>
    <row r="451" spans="1:4" ht="13.5" customHeight="1">
      <c r="A451" s="145" t="s">
        <v>558</v>
      </c>
      <c r="B451" s="142">
        <v>211</v>
      </c>
      <c r="C451" s="44">
        <v>20</v>
      </c>
      <c r="D451" s="143">
        <f t="shared" si="11"/>
        <v>10.55</v>
      </c>
    </row>
    <row r="452" spans="1:4" ht="13.5" customHeight="1" hidden="1">
      <c r="A452" s="145" t="s">
        <v>559</v>
      </c>
      <c r="B452" s="142">
        <v>0</v>
      </c>
      <c r="C452" s="44"/>
      <c r="D452" s="143"/>
    </row>
    <row r="453" spans="1:4" ht="13.5" customHeight="1" hidden="1">
      <c r="A453" s="145" t="s">
        <v>560</v>
      </c>
      <c r="B453" s="142">
        <v>0</v>
      </c>
      <c r="C453" s="44"/>
      <c r="D453" s="143"/>
    </row>
    <row r="454" spans="1:4" ht="13.5" customHeight="1" hidden="1">
      <c r="A454" s="145" t="s">
        <v>561</v>
      </c>
      <c r="B454" s="142">
        <v>0</v>
      </c>
      <c r="C454" s="44"/>
      <c r="D454" s="143"/>
    </row>
    <row r="455" spans="1:4" ht="13.5" customHeight="1">
      <c r="A455" s="145" t="s">
        <v>562</v>
      </c>
      <c r="B455" s="142">
        <v>47</v>
      </c>
      <c r="C455" s="44">
        <v>156</v>
      </c>
      <c r="D455" s="143">
        <f>B455/C455</f>
        <v>0.30128205128205127</v>
      </c>
    </row>
    <row r="456" spans="1:4" ht="13.5" customHeight="1" hidden="1">
      <c r="A456" s="144" t="s">
        <v>563</v>
      </c>
      <c r="B456" s="142">
        <v>0</v>
      </c>
      <c r="C456" s="44"/>
      <c r="D456" s="143"/>
    </row>
    <row r="457" spans="1:4" ht="13.5" customHeight="1" hidden="1">
      <c r="A457" s="145" t="s">
        <v>258</v>
      </c>
      <c r="B457" s="142">
        <v>0</v>
      </c>
      <c r="C457" s="44"/>
      <c r="D457" s="143"/>
    </row>
    <row r="458" spans="1:4" ht="13.5" customHeight="1" hidden="1">
      <c r="A458" s="145" t="s">
        <v>259</v>
      </c>
      <c r="B458" s="142">
        <v>0</v>
      </c>
      <c r="C458" s="44"/>
      <c r="D458" s="143"/>
    </row>
    <row r="459" spans="1:4" ht="13.5" customHeight="1" hidden="1">
      <c r="A459" s="145" t="s">
        <v>260</v>
      </c>
      <c r="B459" s="142">
        <v>0</v>
      </c>
      <c r="C459" s="44"/>
      <c r="D459" s="143"/>
    </row>
    <row r="460" spans="1:4" ht="13.5" customHeight="1" hidden="1">
      <c r="A460" s="145" t="s">
        <v>564</v>
      </c>
      <c r="B460" s="142">
        <v>0</v>
      </c>
      <c r="C460" s="44"/>
      <c r="D460" s="143"/>
    </row>
    <row r="461" spans="1:4" ht="13.5" customHeight="1" hidden="1">
      <c r="A461" s="145" t="s">
        <v>565</v>
      </c>
      <c r="B461" s="142">
        <v>0</v>
      </c>
      <c r="C461" s="44"/>
      <c r="D461" s="143"/>
    </row>
    <row r="462" spans="1:4" ht="13.5" customHeight="1" hidden="1">
      <c r="A462" s="145" t="s">
        <v>566</v>
      </c>
      <c r="B462" s="142">
        <v>0</v>
      </c>
      <c r="C462" s="44"/>
      <c r="D462" s="143"/>
    </row>
    <row r="463" spans="1:4" ht="13.5" customHeight="1" hidden="1">
      <c r="A463" s="145" t="s">
        <v>567</v>
      </c>
      <c r="B463" s="142">
        <v>0</v>
      </c>
      <c r="C463" s="44"/>
      <c r="D463" s="143"/>
    </row>
    <row r="464" spans="1:4" ht="13.5" customHeight="1">
      <c r="A464" s="144" t="s">
        <v>568</v>
      </c>
      <c r="B464" s="142">
        <v>512</v>
      </c>
      <c r="C464" s="44">
        <f>SUM(C465:C474)</f>
        <v>7</v>
      </c>
      <c r="D464" s="143">
        <f aca="true" t="shared" si="12" ref="D464:D469">B464/C464</f>
        <v>73.14285714285714</v>
      </c>
    </row>
    <row r="465" spans="1:4" ht="13.5" customHeight="1" hidden="1">
      <c r="A465" s="145" t="s">
        <v>258</v>
      </c>
      <c r="B465" s="142">
        <v>0</v>
      </c>
      <c r="C465" s="44"/>
      <c r="D465" s="143" t="e">
        <f t="shared" si="12"/>
        <v>#DIV/0!</v>
      </c>
    </row>
    <row r="466" spans="1:4" ht="13.5" customHeight="1">
      <c r="A466" s="145" t="s">
        <v>259</v>
      </c>
      <c r="B466" s="142">
        <v>4</v>
      </c>
      <c r="C466" s="44">
        <v>7</v>
      </c>
      <c r="D466" s="143">
        <f t="shared" si="12"/>
        <v>0.5714285714285714</v>
      </c>
    </row>
    <row r="467" spans="1:4" ht="13.5" customHeight="1" hidden="1">
      <c r="A467" s="145" t="s">
        <v>260</v>
      </c>
      <c r="B467" s="142">
        <v>0</v>
      </c>
      <c r="C467" s="44"/>
      <c r="D467" s="143" t="e">
        <f t="shared" si="12"/>
        <v>#DIV/0!</v>
      </c>
    </row>
    <row r="468" spans="1:4" ht="13.5" customHeight="1" hidden="1">
      <c r="A468" s="145" t="s">
        <v>569</v>
      </c>
      <c r="B468" s="142">
        <v>0</v>
      </c>
      <c r="C468" s="44"/>
      <c r="D468" s="143" t="e">
        <f t="shared" si="12"/>
        <v>#DIV/0!</v>
      </c>
    </row>
    <row r="469" spans="1:4" ht="13.5" customHeight="1">
      <c r="A469" s="145" t="s">
        <v>570</v>
      </c>
      <c r="B469" s="142">
        <v>8</v>
      </c>
      <c r="C469" s="44"/>
      <c r="D469" s="143" t="e">
        <f t="shared" si="12"/>
        <v>#DIV/0!</v>
      </c>
    </row>
    <row r="470" spans="1:4" ht="13.5" customHeight="1" hidden="1">
      <c r="A470" s="145" t="s">
        <v>571</v>
      </c>
      <c r="B470" s="142">
        <v>0</v>
      </c>
      <c r="C470" s="44"/>
      <c r="D470" s="143"/>
    </row>
    <row r="471" spans="1:4" ht="13.5" customHeight="1" hidden="1">
      <c r="A471" s="145" t="s">
        <v>572</v>
      </c>
      <c r="B471" s="142">
        <v>0</v>
      </c>
      <c r="C471" s="44"/>
      <c r="D471" s="143" t="e">
        <f>B471/C471</f>
        <v>#DIV/0!</v>
      </c>
    </row>
    <row r="472" spans="1:4" ht="13.5" customHeight="1" hidden="1">
      <c r="A472" s="145" t="s">
        <v>573</v>
      </c>
      <c r="B472" s="142">
        <v>0</v>
      </c>
      <c r="C472" s="44"/>
      <c r="D472" s="143"/>
    </row>
    <row r="473" spans="1:4" ht="13.5" customHeight="1" hidden="1">
      <c r="A473" s="145" t="s">
        <v>574</v>
      </c>
      <c r="B473" s="142">
        <v>0</v>
      </c>
      <c r="C473" s="44"/>
      <c r="D473" s="143"/>
    </row>
    <row r="474" spans="1:4" ht="13.5" customHeight="1">
      <c r="A474" s="145" t="s">
        <v>575</v>
      </c>
      <c r="B474" s="142">
        <v>500</v>
      </c>
      <c r="C474" s="44"/>
      <c r="D474" s="143" t="e">
        <f>B474/C474</f>
        <v>#DIV/0!</v>
      </c>
    </row>
    <row r="475" spans="1:4" ht="13.5" customHeight="1" hidden="1">
      <c r="A475" s="144" t="s">
        <v>576</v>
      </c>
      <c r="B475" s="142">
        <v>0</v>
      </c>
      <c r="C475" s="44"/>
      <c r="D475" s="143" t="e">
        <f>B475/C475</f>
        <v>#DIV/0!</v>
      </c>
    </row>
    <row r="476" spans="1:4" ht="13.5" customHeight="1" hidden="1">
      <c r="A476" s="145" t="s">
        <v>258</v>
      </c>
      <c r="B476" s="142">
        <v>0</v>
      </c>
      <c r="C476" s="44"/>
      <c r="D476" s="143"/>
    </row>
    <row r="477" spans="1:4" ht="13.5" customHeight="1" hidden="1">
      <c r="A477" s="145" t="s">
        <v>259</v>
      </c>
      <c r="B477" s="142">
        <v>0</v>
      </c>
      <c r="C477" s="44"/>
      <c r="D477" s="143"/>
    </row>
    <row r="478" spans="1:4" ht="13.5" customHeight="1" hidden="1">
      <c r="A478" s="145" t="s">
        <v>260</v>
      </c>
      <c r="B478" s="142">
        <v>0</v>
      </c>
      <c r="C478" s="44"/>
      <c r="D478" s="143"/>
    </row>
    <row r="479" spans="1:4" ht="13.5" customHeight="1" hidden="1">
      <c r="A479" s="145" t="s">
        <v>577</v>
      </c>
      <c r="B479" s="142">
        <v>0</v>
      </c>
      <c r="C479" s="44"/>
      <c r="D479" s="143"/>
    </row>
    <row r="480" spans="1:4" ht="13.5" customHeight="1" hidden="1">
      <c r="A480" s="145" t="s">
        <v>578</v>
      </c>
      <c r="B480" s="142">
        <v>0</v>
      </c>
      <c r="C480" s="44"/>
      <c r="D480" s="143"/>
    </row>
    <row r="481" spans="1:4" ht="13.5" customHeight="1" hidden="1">
      <c r="A481" s="145" t="s">
        <v>579</v>
      </c>
      <c r="B481" s="142">
        <v>0</v>
      </c>
      <c r="C481" s="44"/>
      <c r="D481" s="143"/>
    </row>
    <row r="482" spans="1:4" ht="13.5" customHeight="1" hidden="1">
      <c r="A482" s="145" t="s">
        <v>580</v>
      </c>
      <c r="B482" s="142">
        <v>0</v>
      </c>
      <c r="C482" s="44"/>
      <c r="D482" s="143"/>
    </row>
    <row r="483" spans="1:4" ht="13.5" customHeight="1" hidden="1">
      <c r="A483" s="145" t="s">
        <v>581</v>
      </c>
      <c r="B483" s="142">
        <v>0</v>
      </c>
      <c r="C483" s="44"/>
      <c r="D483" s="143"/>
    </row>
    <row r="484" spans="1:4" ht="13.5" customHeight="1" hidden="1">
      <c r="A484" s="145" t="s">
        <v>582</v>
      </c>
      <c r="B484" s="142">
        <v>0</v>
      </c>
      <c r="C484" s="44"/>
      <c r="D484" s="143"/>
    </row>
    <row r="485" spans="1:4" ht="13.5" customHeight="1" hidden="1">
      <c r="A485" s="145" t="s">
        <v>583</v>
      </c>
      <c r="B485" s="142">
        <v>0</v>
      </c>
      <c r="C485" s="44"/>
      <c r="D485" s="143" t="e">
        <f>B485/C485</f>
        <v>#DIV/0!</v>
      </c>
    </row>
    <row r="486" spans="1:4" ht="13.5" customHeight="1">
      <c r="A486" s="144" t="s">
        <v>584</v>
      </c>
      <c r="B486" s="142">
        <v>662</v>
      </c>
      <c r="C486" s="44">
        <f>SUM(C487:C489)</f>
        <v>770</v>
      </c>
      <c r="D486" s="143">
        <f>B486/C486</f>
        <v>0.8597402597402597</v>
      </c>
    </row>
    <row r="487" spans="1:4" ht="13.5" customHeight="1" hidden="1">
      <c r="A487" s="145" t="s">
        <v>585</v>
      </c>
      <c r="B487" s="142">
        <v>0</v>
      </c>
      <c r="C487" s="44"/>
      <c r="D487" s="143"/>
    </row>
    <row r="488" spans="1:4" ht="13.5" customHeight="1" hidden="1">
      <c r="A488" s="145" t="s">
        <v>586</v>
      </c>
      <c r="B488" s="142">
        <v>0</v>
      </c>
      <c r="C488" s="44"/>
      <c r="D488" s="143"/>
    </row>
    <row r="489" spans="1:4" ht="13.5" customHeight="1">
      <c r="A489" s="145" t="s">
        <v>587</v>
      </c>
      <c r="B489" s="142">
        <v>662</v>
      </c>
      <c r="C489" s="44">
        <v>770</v>
      </c>
      <c r="D489" s="143">
        <f aca="true" t="shared" si="13" ref="D489:D494">B489/C489</f>
        <v>0.8597402597402597</v>
      </c>
    </row>
    <row r="490" spans="1:4" ht="13.5" customHeight="1">
      <c r="A490" s="144" t="s">
        <v>588</v>
      </c>
      <c r="B490" s="142">
        <v>9872</v>
      </c>
      <c r="C490" s="44">
        <f>C491+C505+C516+C518+C527+C531+C541+C549+C555+C562+C571+C576+C581+C584+C587+C590+C593+C596+C600+C605</f>
        <v>10958</v>
      </c>
      <c r="D490" s="143">
        <f t="shared" si="13"/>
        <v>0.900894323781712</v>
      </c>
    </row>
    <row r="491" spans="1:4" ht="13.5" customHeight="1">
      <c r="A491" s="144" t="s">
        <v>589</v>
      </c>
      <c r="B491" s="142">
        <v>530</v>
      </c>
      <c r="C491" s="44">
        <f>SUM(C492:C504)</f>
        <v>480</v>
      </c>
      <c r="D491" s="143">
        <f t="shared" si="13"/>
        <v>1.1041666666666667</v>
      </c>
    </row>
    <row r="492" spans="1:4" ht="13.5" customHeight="1">
      <c r="A492" s="145" t="s">
        <v>258</v>
      </c>
      <c r="B492" s="142">
        <v>77</v>
      </c>
      <c r="C492" s="44">
        <v>89</v>
      </c>
      <c r="D492" s="143">
        <f t="shared" si="13"/>
        <v>0.8651685393258427</v>
      </c>
    </row>
    <row r="493" spans="1:4" ht="13.5" customHeight="1">
      <c r="A493" s="145" t="s">
        <v>259</v>
      </c>
      <c r="B493" s="142">
        <v>81</v>
      </c>
      <c r="C493" s="44">
        <v>64</v>
      </c>
      <c r="D493" s="143">
        <f t="shared" si="13"/>
        <v>1.265625</v>
      </c>
    </row>
    <row r="494" spans="1:4" ht="13.5" customHeight="1">
      <c r="A494" s="145" t="s">
        <v>260</v>
      </c>
      <c r="B494" s="142">
        <v>5</v>
      </c>
      <c r="C494" s="44"/>
      <c r="D494" s="143" t="e">
        <f t="shared" si="13"/>
        <v>#DIV/0!</v>
      </c>
    </row>
    <row r="495" spans="1:4" ht="13.5" customHeight="1" hidden="1">
      <c r="A495" s="145" t="s">
        <v>590</v>
      </c>
      <c r="B495" s="142">
        <v>0</v>
      </c>
      <c r="C495" s="44"/>
      <c r="D495" s="143"/>
    </row>
    <row r="496" spans="1:4" ht="13.5" customHeight="1">
      <c r="A496" s="145" t="s">
        <v>591</v>
      </c>
      <c r="B496" s="142">
        <v>44</v>
      </c>
      <c r="C496" s="44">
        <v>63</v>
      </c>
      <c r="D496" s="143">
        <f aca="true" t="shared" si="14" ref="D496:D510">B496/C496</f>
        <v>0.6984126984126984</v>
      </c>
    </row>
    <row r="497" spans="1:4" ht="13.5" customHeight="1">
      <c r="A497" s="145" t="s">
        <v>592</v>
      </c>
      <c r="B497" s="142">
        <v>19</v>
      </c>
      <c r="C497" s="44">
        <v>8</v>
      </c>
      <c r="D497" s="143">
        <f t="shared" si="14"/>
        <v>2.375</v>
      </c>
    </row>
    <row r="498" spans="1:4" ht="13.5" customHeight="1">
      <c r="A498" s="145" t="s">
        <v>593</v>
      </c>
      <c r="B498" s="142">
        <v>48</v>
      </c>
      <c r="C498" s="44">
        <v>15</v>
      </c>
      <c r="D498" s="143">
        <f t="shared" si="14"/>
        <v>3.2</v>
      </c>
    </row>
    <row r="499" spans="1:4" ht="13.5" customHeight="1">
      <c r="A499" s="145" t="s">
        <v>301</v>
      </c>
      <c r="B499" s="142">
        <v>5</v>
      </c>
      <c r="C499" s="44">
        <v>6</v>
      </c>
      <c r="D499" s="143">
        <f t="shared" si="14"/>
        <v>0.8333333333333334</v>
      </c>
    </row>
    <row r="500" spans="1:4" ht="13.5" customHeight="1">
      <c r="A500" s="145" t="s">
        <v>594</v>
      </c>
      <c r="B500" s="142">
        <v>240</v>
      </c>
      <c r="C500" s="44">
        <v>225</v>
      </c>
      <c r="D500" s="143">
        <f t="shared" si="14"/>
        <v>1.0666666666666667</v>
      </c>
    </row>
    <row r="501" spans="1:4" ht="13.5" customHeight="1" hidden="1">
      <c r="A501" s="145" t="s">
        <v>595</v>
      </c>
      <c r="B501" s="142">
        <v>0</v>
      </c>
      <c r="C501" s="44"/>
      <c r="D501" s="143" t="e">
        <f t="shared" si="14"/>
        <v>#DIV/0!</v>
      </c>
    </row>
    <row r="502" spans="1:4" ht="13.5" customHeight="1" hidden="1">
      <c r="A502" s="145" t="s">
        <v>596</v>
      </c>
      <c r="B502" s="142">
        <v>0</v>
      </c>
      <c r="C502" s="44"/>
      <c r="D502" s="143" t="e">
        <f t="shared" si="14"/>
        <v>#DIV/0!</v>
      </c>
    </row>
    <row r="503" spans="1:4" ht="13.5" customHeight="1">
      <c r="A503" s="145" t="s">
        <v>597</v>
      </c>
      <c r="B503" s="142">
        <v>2</v>
      </c>
      <c r="C503" s="44"/>
      <c r="D503" s="143" t="e">
        <f t="shared" si="14"/>
        <v>#DIV/0!</v>
      </c>
    </row>
    <row r="504" spans="1:4" ht="13.5" customHeight="1">
      <c r="A504" s="145" t="s">
        <v>598</v>
      </c>
      <c r="B504" s="142">
        <v>9</v>
      </c>
      <c r="C504" s="44">
        <v>10</v>
      </c>
      <c r="D504" s="143">
        <f t="shared" si="14"/>
        <v>0.9</v>
      </c>
    </row>
    <row r="505" spans="1:4" ht="13.5" customHeight="1">
      <c r="A505" s="144" t="s">
        <v>599</v>
      </c>
      <c r="B505" s="142">
        <v>1716</v>
      </c>
      <c r="C505" s="44">
        <f>SUM(C506:C515)</f>
        <v>1874</v>
      </c>
      <c r="D505" s="143">
        <f t="shared" si="14"/>
        <v>0.9156883671291356</v>
      </c>
    </row>
    <row r="506" spans="1:4" ht="13.5" customHeight="1">
      <c r="A506" s="145" t="s">
        <v>258</v>
      </c>
      <c r="B506" s="142">
        <v>268</v>
      </c>
      <c r="C506" s="44">
        <v>219</v>
      </c>
      <c r="D506" s="143">
        <f t="shared" si="14"/>
        <v>1.2237442922374429</v>
      </c>
    </row>
    <row r="507" spans="1:4" ht="13.5" customHeight="1">
      <c r="A507" s="145" t="s">
        <v>259</v>
      </c>
      <c r="B507" s="142">
        <v>159</v>
      </c>
      <c r="C507" s="44">
        <v>204</v>
      </c>
      <c r="D507" s="143">
        <f t="shared" si="14"/>
        <v>0.7794117647058824</v>
      </c>
    </row>
    <row r="508" spans="1:4" ht="13.5" customHeight="1" hidden="1">
      <c r="A508" s="145" t="s">
        <v>260</v>
      </c>
      <c r="B508" s="142">
        <v>0</v>
      </c>
      <c r="C508" s="44"/>
      <c r="D508" s="143" t="e">
        <f t="shared" si="14"/>
        <v>#DIV/0!</v>
      </c>
    </row>
    <row r="509" spans="1:4" ht="13.5" customHeight="1">
      <c r="A509" s="145" t="s">
        <v>600</v>
      </c>
      <c r="B509" s="142">
        <v>30</v>
      </c>
      <c r="C509" s="44"/>
      <c r="D509" s="143" t="e">
        <f t="shared" si="14"/>
        <v>#DIV/0!</v>
      </c>
    </row>
    <row r="510" spans="1:4" ht="13.5" customHeight="1">
      <c r="A510" s="145" t="s">
        <v>601</v>
      </c>
      <c r="B510" s="142">
        <v>13</v>
      </c>
      <c r="C510" s="44">
        <v>10</v>
      </c>
      <c r="D510" s="143">
        <f t="shared" si="14"/>
        <v>1.3</v>
      </c>
    </row>
    <row r="511" spans="1:4" ht="13.5" customHeight="1" hidden="1">
      <c r="A511" s="145" t="s">
        <v>602</v>
      </c>
      <c r="B511" s="142">
        <v>0</v>
      </c>
      <c r="C511" s="44"/>
      <c r="D511" s="143"/>
    </row>
    <row r="512" spans="1:4" ht="13.5" customHeight="1">
      <c r="A512" s="145" t="s">
        <v>603</v>
      </c>
      <c r="B512" s="142">
        <v>13</v>
      </c>
      <c r="C512" s="44">
        <v>5</v>
      </c>
      <c r="D512" s="143">
        <f>B512/C512</f>
        <v>2.6</v>
      </c>
    </row>
    <row r="513" spans="1:4" ht="13.5" customHeight="1">
      <c r="A513" s="145" t="s">
        <v>604</v>
      </c>
      <c r="B513" s="142">
        <v>1205</v>
      </c>
      <c r="C513" s="44">
        <v>1423</v>
      </c>
      <c r="D513" s="143">
        <f>B513/C513</f>
        <v>0.8468025298664793</v>
      </c>
    </row>
    <row r="514" spans="1:4" ht="13.5" customHeight="1" hidden="1">
      <c r="A514" s="145" t="s">
        <v>605</v>
      </c>
      <c r="B514" s="142">
        <v>0</v>
      </c>
      <c r="C514" s="44"/>
      <c r="D514" s="143"/>
    </row>
    <row r="515" spans="1:4" ht="13.5" customHeight="1">
      <c r="A515" s="145" t="s">
        <v>606</v>
      </c>
      <c r="B515" s="142">
        <v>28</v>
      </c>
      <c r="C515" s="44">
        <v>13</v>
      </c>
      <c r="D515" s="143">
        <f>B515/C515</f>
        <v>2.1538461538461537</v>
      </c>
    </row>
    <row r="516" spans="1:4" ht="13.5" customHeight="1" hidden="1">
      <c r="A516" s="144" t="s">
        <v>607</v>
      </c>
      <c r="B516" s="142"/>
      <c r="C516" s="44"/>
      <c r="D516" s="143"/>
    </row>
    <row r="517" spans="1:4" ht="13.5" customHeight="1" hidden="1">
      <c r="A517" s="145" t="s">
        <v>608</v>
      </c>
      <c r="B517" s="142">
        <v>0</v>
      </c>
      <c r="C517" s="44"/>
      <c r="D517" s="143"/>
    </row>
    <row r="518" spans="1:4" ht="13.5" customHeight="1">
      <c r="A518" s="144" t="s">
        <v>609</v>
      </c>
      <c r="B518" s="142">
        <v>1997</v>
      </c>
      <c r="C518" s="44">
        <f>SUM(C519:C526)</f>
        <v>1958</v>
      </c>
      <c r="D518" s="143">
        <f aca="true" t="shared" si="15" ref="D518:D523">B518/C518</f>
        <v>1.0199182839632277</v>
      </c>
    </row>
    <row r="519" spans="1:4" ht="13.5" customHeight="1">
      <c r="A519" s="145" t="s">
        <v>610</v>
      </c>
      <c r="B519" s="142">
        <v>0</v>
      </c>
      <c r="C519" s="44">
        <v>558</v>
      </c>
      <c r="D519" s="143">
        <f t="shared" si="15"/>
        <v>0</v>
      </c>
    </row>
    <row r="520" spans="1:4" ht="13.5" customHeight="1">
      <c r="A520" s="145" t="s">
        <v>611</v>
      </c>
      <c r="B520" s="142">
        <v>997</v>
      </c>
      <c r="C520" s="44">
        <v>400</v>
      </c>
      <c r="D520" s="143">
        <f t="shared" si="15"/>
        <v>2.4925</v>
      </c>
    </row>
    <row r="521" spans="1:4" ht="13.5" customHeight="1" hidden="1">
      <c r="A521" s="145" t="s">
        <v>612</v>
      </c>
      <c r="B521" s="142">
        <v>0</v>
      </c>
      <c r="C521" s="44"/>
      <c r="D521" s="143" t="e">
        <f t="shared" si="15"/>
        <v>#DIV/0!</v>
      </c>
    </row>
    <row r="522" spans="1:4" ht="13.5" customHeight="1" hidden="1">
      <c r="A522" s="145" t="s">
        <v>613</v>
      </c>
      <c r="B522" s="142">
        <v>0</v>
      </c>
      <c r="C522" s="44"/>
      <c r="D522" s="143" t="e">
        <f t="shared" si="15"/>
        <v>#DIV/0!</v>
      </c>
    </row>
    <row r="523" spans="1:4" ht="13.5" customHeight="1">
      <c r="A523" s="145" t="s">
        <v>614</v>
      </c>
      <c r="B523" s="142">
        <v>1000</v>
      </c>
      <c r="C523" s="44">
        <v>1000</v>
      </c>
      <c r="D523" s="143">
        <f t="shared" si="15"/>
        <v>1</v>
      </c>
    </row>
    <row r="524" spans="1:4" ht="13.5" customHeight="1" hidden="1">
      <c r="A524" s="145" t="s">
        <v>615</v>
      </c>
      <c r="B524" s="142">
        <v>0</v>
      </c>
      <c r="C524" s="44"/>
      <c r="D524" s="143"/>
    </row>
    <row r="525" spans="1:4" ht="13.5" customHeight="1" hidden="1">
      <c r="A525" s="145" t="s">
        <v>616</v>
      </c>
      <c r="B525" s="142">
        <v>0</v>
      </c>
      <c r="C525" s="44"/>
      <c r="D525" s="143"/>
    </row>
    <row r="526" spans="1:4" ht="13.5" customHeight="1" hidden="1">
      <c r="A526" s="145" t="s">
        <v>617</v>
      </c>
      <c r="B526" s="142">
        <v>0</v>
      </c>
      <c r="C526" s="44"/>
      <c r="D526" s="143"/>
    </row>
    <row r="527" spans="1:4" ht="13.5" customHeight="1" hidden="1">
      <c r="A527" s="144" t="s">
        <v>618</v>
      </c>
      <c r="B527" s="142">
        <v>0</v>
      </c>
      <c r="C527" s="44"/>
      <c r="D527" s="143"/>
    </row>
    <row r="528" spans="1:4" ht="13.5" customHeight="1" hidden="1">
      <c r="A528" s="145" t="s">
        <v>619</v>
      </c>
      <c r="B528" s="142">
        <v>0</v>
      </c>
      <c r="C528" s="44"/>
      <c r="D528" s="143"/>
    </row>
    <row r="529" spans="1:4" ht="13.5" customHeight="1" hidden="1">
      <c r="A529" s="145" t="s">
        <v>620</v>
      </c>
      <c r="B529" s="142">
        <v>0</v>
      </c>
      <c r="C529" s="44"/>
      <c r="D529" s="143"/>
    </row>
    <row r="530" spans="1:4" ht="13.5" customHeight="1" hidden="1">
      <c r="A530" s="145" t="s">
        <v>621</v>
      </c>
      <c r="B530" s="142">
        <v>0</v>
      </c>
      <c r="C530" s="44"/>
      <c r="D530" s="143"/>
    </row>
    <row r="531" spans="1:4" ht="13.5" customHeight="1">
      <c r="A531" s="144" t="s">
        <v>622</v>
      </c>
      <c r="B531" s="142">
        <v>882</v>
      </c>
      <c r="C531" s="44">
        <f>SUM(C532:C540)</f>
        <v>406</v>
      </c>
      <c r="D531" s="143">
        <f>B531/C531</f>
        <v>2.1724137931034484</v>
      </c>
    </row>
    <row r="532" spans="1:4" ht="13.5" customHeight="1">
      <c r="A532" s="145" t="s">
        <v>623</v>
      </c>
      <c r="B532" s="142">
        <v>882</v>
      </c>
      <c r="C532" s="44">
        <v>404</v>
      </c>
      <c r="D532" s="143">
        <f>B532/C532</f>
        <v>2.1831683168316833</v>
      </c>
    </row>
    <row r="533" spans="1:4" ht="13.5" customHeight="1" hidden="1">
      <c r="A533" s="145" t="s">
        <v>624</v>
      </c>
      <c r="B533" s="142">
        <v>0</v>
      </c>
      <c r="C533" s="44"/>
      <c r="D533" s="143" t="e">
        <f aca="true" t="shared" si="16" ref="D533:D540">B533/C533</f>
        <v>#DIV/0!</v>
      </c>
    </row>
    <row r="534" spans="1:4" ht="13.5" customHeight="1" hidden="1">
      <c r="A534" s="145" t="s">
        <v>625</v>
      </c>
      <c r="B534" s="142">
        <v>0</v>
      </c>
      <c r="C534" s="44"/>
      <c r="D534" s="143" t="e">
        <f t="shared" si="16"/>
        <v>#DIV/0!</v>
      </c>
    </row>
    <row r="535" spans="1:4" ht="13.5" customHeight="1" hidden="1">
      <c r="A535" s="145" t="s">
        <v>626</v>
      </c>
      <c r="B535" s="142">
        <v>0</v>
      </c>
      <c r="C535" s="44"/>
      <c r="D535" s="143" t="e">
        <f t="shared" si="16"/>
        <v>#DIV/0!</v>
      </c>
    </row>
    <row r="536" spans="1:4" ht="13.5" customHeight="1" hidden="1">
      <c r="A536" s="145" t="s">
        <v>627</v>
      </c>
      <c r="B536" s="142">
        <v>0</v>
      </c>
      <c r="C536" s="44"/>
      <c r="D536" s="143" t="e">
        <f t="shared" si="16"/>
        <v>#DIV/0!</v>
      </c>
    </row>
    <row r="537" spans="1:4" ht="13.5" customHeight="1" hidden="1">
      <c r="A537" s="145" t="s">
        <v>628</v>
      </c>
      <c r="B537" s="142">
        <v>0</v>
      </c>
      <c r="C537" s="44"/>
      <c r="D537" s="143" t="e">
        <f t="shared" si="16"/>
        <v>#DIV/0!</v>
      </c>
    </row>
    <row r="538" spans="1:4" ht="13.5" customHeight="1" hidden="1">
      <c r="A538" s="145" t="s">
        <v>629</v>
      </c>
      <c r="B538" s="142">
        <v>0</v>
      </c>
      <c r="C538" s="44"/>
      <c r="D538" s="143" t="e">
        <f t="shared" si="16"/>
        <v>#DIV/0!</v>
      </c>
    </row>
    <row r="539" spans="1:4" ht="13.5" customHeight="1" hidden="1">
      <c r="A539" s="145" t="s">
        <v>630</v>
      </c>
      <c r="B539" s="142">
        <v>0</v>
      </c>
      <c r="C539" s="44"/>
      <c r="D539" s="143" t="e">
        <f t="shared" si="16"/>
        <v>#DIV/0!</v>
      </c>
    </row>
    <row r="540" spans="1:4" ht="13.5" customHeight="1">
      <c r="A540" s="145" t="s">
        <v>631</v>
      </c>
      <c r="B540" s="142">
        <v>0</v>
      </c>
      <c r="C540" s="44">
        <v>2</v>
      </c>
      <c r="D540" s="143">
        <f t="shared" si="16"/>
        <v>0</v>
      </c>
    </row>
    <row r="541" spans="1:4" ht="13.5" customHeight="1">
      <c r="A541" s="144" t="s">
        <v>632</v>
      </c>
      <c r="B541" s="142">
        <v>869</v>
      </c>
      <c r="C541" s="44">
        <f>SUM(C542:C548)</f>
        <v>950</v>
      </c>
      <c r="D541" s="143">
        <f aca="true" t="shared" si="17" ref="D541:D546">B541/C541</f>
        <v>0.9147368421052632</v>
      </c>
    </row>
    <row r="542" spans="1:4" ht="13.5" customHeight="1">
      <c r="A542" s="145" t="s">
        <v>633</v>
      </c>
      <c r="B542" s="142">
        <v>9</v>
      </c>
      <c r="C542" s="44"/>
      <c r="D542" s="143" t="e">
        <f t="shared" si="17"/>
        <v>#DIV/0!</v>
      </c>
    </row>
    <row r="543" spans="1:4" ht="13.5" customHeight="1">
      <c r="A543" s="145" t="s">
        <v>634</v>
      </c>
      <c r="B543" s="142">
        <v>725</v>
      </c>
      <c r="C543" s="44">
        <v>536</v>
      </c>
      <c r="D543" s="143">
        <f t="shared" si="17"/>
        <v>1.3526119402985075</v>
      </c>
    </row>
    <row r="544" spans="1:4" ht="13.5" customHeight="1">
      <c r="A544" s="145" t="s">
        <v>635</v>
      </c>
      <c r="B544" s="142">
        <v>15</v>
      </c>
      <c r="C544" s="44">
        <v>15</v>
      </c>
      <c r="D544" s="143">
        <f t="shared" si="17"/>
        <v>1</v>
      </c>
    </row>
    <row r="545" spans="1:4" ht="13.5" customHeight="1">
      <c r="A545" s="145" t="s">
        <v>636</v>
      </c>
      <c r="B545" s="142">
        <v>0</v>
      </c>
      <c r="C545" s="44">
        <v>214</v>
      </c>
      <c r="D545" s="143">
        <f t="shared" si="17"/>
        <v>0</v>
      </c>
    </row>
    <row r="546" spans="1:4" ht="13.5" customHeight="1">
      <c r="A546" s="145" t="s">
        <v>637</v>
      </c>
      <c r="B546" s="142">
        <v>60</v>
      </c>
      <c r="C546" s="44">
        <v>164</v>
      </c>
      <c r="D546" s="143">
        <f t="shared" si="17"/>
        <v>0.36585365853658536</v>
      </c>
    </row>
    <row r="547" spans="1:4" ht="13.5" customHeight="1" hidden="1">
      <c r="A547" s="145" t="s">
        <v>638</v>
      </c>
      <c r="B547" s="142">
        <v>0</v>
      </c>
      <c r="C547" s="44"/>
      <c r="D547" s="143"/>
    </row>
    <row r="548" spans="1:4" ht="13.5" customHeight="1">
      <c r="A548" s="145" t="s">
        <v>639</v>
      </c>
      <c r="B548" s="142">
        <v>60</v>
      </c>
      <c r="C548" s="44">
        <v>21</v>
      </c>
      <c r="D548" s="143">
        <f>B548/C548</f>
        <v>2.857142857142857</v>
      </c>
    </row>
    <row r="549" spans="1:4" ht="13.5" customHeight="1">
      <c r="A549" s="144" t="s">
        <v>640</v>
      </c>
      <c r="B549" s="142">
        <v>12</v>
      </c>
      <c r="C549" s="44">
        <f>SUM(C550:C554)</f>
        <v>16</v>
      </c>
      <c r="D549" s="143">
        <f>B549/C549</f>
        <v>0.75</v>
      </c>
    </row>
    <row r="550" spans="1:4" ht="13.5" customHeight="1">
      <c r="A550" s="145" t="s">
        <v>641</v>
      </c>
      <c r="B550" s="142">
        <v>12</v>
      </c>
      <c r="C550" s="44">
        <v>16</v>
      </c>
      <c r="D550" s="143">
        <f>B550/C550</f>
        <v>0.75</v>
      </c>
    </row>
    <row r="551" spans="1:4" ht="13.5" customHeight="1" hidden="1">
      <c r="A551" s="145" t="s">
        <v>642</v>
      </c>
      <c r="B551" s="142">
        <v>0</v>
      </c>
      <c r="C551" s="44"/>
      <c r="D551" s="143"/>
    </row>
    <row r="552" spans="1:4" ht="13.5" customHeight="1" hidden="1">
      <c r="A552" s="145" t="s">
        <v>643</v>
      </c>
      <c r="B552" s="142">
        <v>0</v>
      </c>
      <c r="C552" s="44"/>
      <c r="D552" s="143"/>
    </row>
    <row r="553" spans="1:4" ht="13.5" customHeight="1" hidden="1">
      <c r="A553" s="145" t="s">
        <v>644</v>
      </c>
      <c r="B553" s="142">
        <v>0</v>
      </c>
      <c r="C553" s="44"/>
      <c r="D553" s="143"/>
    </row>
    <row r="554" spans="1:4" ht="13.5" customHeight="1" hidden="1">
      <c r="A554" s="145" t="s">
        <v>645</v>
      </c>
      <c r="B554" s="142">
        <v>0</v>
      </c>
      <c r="C554" s="44"/>
      <c r="D554" s="143"/>
    </row>
    <row r="555" spans="1:4" ht="13.5" customHeight="1">
      <c r="A555" s="144" t="s">
        <v>646</v>
      </c>
      <c r="B555" s="142">
        <v>5</v>
      </c>
      <c r="C555" s="44">
        <f>SUM(C556:C561)</f>
        <v>337</v>
      </c>
      <c r="D555" s="143">
        <f>B555/C555</f>
        <v>0.01483679525222552</v>
      </c>
    </row>
    <row r="556" spans="1:4" ht="13.5" customHeight="1">
      <c r="A556" s="145" t="s">
        <v>647</v>
      </c>
      <c r="B556" s="142">
        <v>0</v>
      </c>
      <c r="C556" s="44">
        <v>48</v>
      </c>
      <c r="D556" s="143">
        <f>B556/C556</f>
        <v>0</v>
      </c>
    </row>
    <row r="557" spans="1:4" ht="13.5" customHeight="1">
      <c r="A557" s="145" t="s">
        <v>648</v>
      </c>
      <c r="B557" s="142">
        <v>2</v>
      </c>
      <c r="C557" s="44">
        <v>221</v>
      </c>
      <c r="D557" s="143">
        <f>B557/C557</f>
        <v>0.00904977375565611</v>
      </c>
    </row>
    <row r="558" spans="1:4" ht="13.5" customHeight="1" hidden="1">
      <c r="A558" s="145" t="s">
        <v>649</v>
      </c>
      <c r="B558" s="142">
        <v>0</v>
      </c>
      <c r="C558" s="44"/>
      <c r="D558" s="143"/>
    </row>
    <row r="559" spans="1:4" ht="13.5" customHeight="1">
      <c r="A559" s="145" t="s">
        <v>650</v>
      </c>
      <c r="B559" s="142">
        <v>3</v>
      </c>
      <c r="C559" s="44">
        <v>56</v>
      </c>
      <c r="D559" s="143">
        <f>B559/C559</f>
        <v>0.05357142857142857</v>
      </c>
    </row>
    <row r="560" spans="1:4" ht="13.5" customHeight="1" hidden="1">
      <c r="A560" s="145" t="s">
        <v>651</v>
      </c>
      <c r="B560" s="142">
        <v>0</v>
      </c>
      <c r="C560" s="44"/>
      <c r="D560" s="143" t="e">
        <f>B560/C560</f>
        <v>#DIV/0!</v>
      </c>
    </row>
    <row r="561" spans="1:4" ht="13.5" customHeight="1">
      <c r="A561" s="145" t="s">
        <v>652</v>
      </c>
      <c r="B561" s="142">
        <v>0</v>
      </c>
      <c r="C561" s="44">
        <v>12</v>
      </c>
      <c r="D561" s="143">
        <f>B561/C561</f>
        <v>0</v>
      </c>
    </row>
    <row r="562" spans="1:4" ht="13.5" customHeight="1">
      <c r="A562" s="144" t="s">
        <v>653</v>
      </c>
      <c r="B562" s="142">
        <v>140</v>
      </c>
      <c r="C562" s="44">
        <f>SUM(C563:C570)</f>
        <v>85</v>
      </c>
      <c r="D562" s="143">
        <f>B562/C562</f>
        <v>1.6470588235294117</v>
      </c>
    </row>
    <row r="563" spans="1:4" ht="13.5" customHeight="1" hidden="1">
      <c r="A563" s="145" t="s">
        <v>258</v>
      </c>
      <c r="B563" s="142">
        <v>0</v>
      </c>
      <c r="C563" s="44"/>
      <c r="D563" s="143"/>
    </row>
    <row r="564" spans="1:4" ht="13.5" customHeight="1" hidden="1">
      <c r="A564" s="145" t="s">
        <v>259</v>
      </c>
      <c r="B564" s="142">
        <v>0</v>
      </c>
      <c r="C564" s="44"/>
      <c r="D564" s="143"/>
    </row>
    <row r="565" spans="1:4" ht="13.5" customHeight="1" hidden="1">
      <c r="A565" s="145" t="s">
        <v>260</v>
      </c>
      <c r="B565" s="142">
        <v>0</v>
      </c>
      <c r="C565" s="44"/>
      <c r="D565" s="143"/>
    </row>
    <row r="566" spans="1:4" ht="13.5" customHeight="1">
      <c r="A566" s="145" t="s">
        <v>654</v>
      </c>
      <c r="B566" s="142">
        <v>8</v>
      </c>
      <c r="C566" s="44">
        <v>5</v>
      </c>
      <c r="D566" s="143">
        <f aca="true" t="shared" si="18" ref="D566:D574">B566/C566</f>
        <v>1.6</v>
      </c>
    </row>
    <row r="567" spans="1:4" ht="13.5" customHeight="1">
      <c r="A567" s="145" t="s">
        <v>655</v>
      </c>
      <c r="B567" s="142">
        <v>2</v>
      </c>
      <c r="C567" s="44"/>
      <c r="D567" s="143" t="e">
        <f t="shared" si="18"/>
        <v>#DIV/0!</v>
      </c>
    </row>
    <row r="568" spans="1:4" ht="13.5" customHeight="1" hidden="1">
      <c r="A568" s="145" t="s">
        <v>656</v>
      </c>
      <c r="B568" s="142">
        <v>0</v>
      </c>
      <c r="C568" s="44"/>
      <c r="D568" s="143" t="e">
        <f t="shared" si="18"/>
        <v>#DIV/0!</v>
      </c>
    </row>
    <row r="569" spans="1:4" ht="13.5" customHeight="1">
      <c r="A569" s="145" t="s">
        <v>657</v>
      </c>
      <c r="B569" s="142">
        <v>58</v>
      </c>
      <c r="C569" s="44">
        <v>10</v>
      </c>
      <c r="D569" s="143">
        <f t="shared" si="18"/>
        <v>5.8</v>
      </c>
    </row>
    <row r="570" spans="1:4" ht="13.5" customHeight="1">
      <c r="A570" s="145" t="s">
        <v>658</v>
      </c>
      <c r="B570" s="142">
        <v>72</v>
      </c>
      <c r="C570" s="44">
        <v>70</v>
      </c>
      <c r="D570" s="143">
        <f t="shared" si="18"/>
        <v>1.0285714285714285</v>
      </c>
    </row>
    <row r="571" spans="1:4" ht="13.5" customHeight="1">
      <c r="A571" s="144" t="s">
        <v>659</v>
      </c>
      <c r="B571" s="142">
        <v>91</v>
      </c>
      <c r="C571" s="44">
        <f>SUM(C572:C575)</f>
        <v>262</v>
      </c>
      <c r="D571" s="143">
        <f t="shared" si="18"/>
        <v>0.3473282442748092</v>
      </c>
    </row>
    <row r="572" spans="1:4" ht="13.5" customHeight="1">
      <c r="A572" s="145" t="s">
        <v>660</v>
      </c>
      <c r="B572" s="142">
        <v>90</v>
      </c>
      <c r="C572" s="44">
        <v>70</v>
      </c>
      <c r="D572" s="143">
        <f t="shared" si="18"/>
        <v>1.2857142857142858</v>
      </c>
    </row>
    <row r="573" spans="1:4" ht="13.5" customHeight="1">
      <c r="A573" s="145" t="s">
        <v>661</v>
      </c>
      <c r="B573" s="142">
        <v>1</v>
      </c>
      <c r="C573" s="44">
        <v>152</v>
      </c>
      <c r="D573" s="143">
        <f t="shared" si="18"/>
        <v>0.006578947368421052</v>
      </c>
    </row>
    <row r="574" spans="1:4" ht="13.5" customHeight="1">
      <c r="A574" s="145" t="s">
        <v>662</v>
      </c>
      <c r="B574" s="142">
        <v>0</v>
      </c>
      <c r="C574" s="44">
        <v>40</v>
      </c>
      <c r="D574" s="143">
        <f t="shared" si="18"/>
        <v>0</v>
      </c>
    </row>
    <row r="575" spans="1:4" ht="13.5" customHeight="1" hidden="1">
      <c r="A575" s="145" t="s">
        <v>663</v>
      </c>
      <c r="B575" s="142">
        <v>0</v>
      </c>
      <c r="C575" s="44"/>
      <c r="D575" s="143"/>
    </row>
    <row r="576" spans="1:4" ht="13.5" customHeight="1" hidden="1">
      <c r="A576" s="144" t="s">
        <v>664</v>
      </c>
      <c r="B576" s="142">
        <v>0</v>
      </c>
      <c r="C576" s="44"/>
      <c r="D576" s="143"/>
    </row>
    <row r="577" spans="1:4" ht="13.5" customHeight="1" hidden="1">
      <c r="A577" s="145" t="s">
        <v>258</v>
      </c>
      <c r="B577" s="142">
        <v>0</v>
      </c>
      <c r="C577" s="44"/>
      <c r="D577" s="143"/>
    </row>
    <row r="578" spans="1:4" ht="13.5" customHeight="1" hidden="1">
      <c r="A578" s="145" t="s">
        <v>259</v>
      </c>
      <c r="B578" s="142">
        <v>0</v>
      </c>
      <c r="C578" s="44"/>
      <c r="D578" s="143"/>
    </row>
    <row r="579" spans="1:4" ht="13.5" customHeight="1" hidden="1">
      <c r="A579" s="145" t="s">
        <v>260</v>
      </c>
      <c r="B579" s="142">
        <v>0</v>
      </c>
      <c r="C579" s="44"/>
      <c r="D579" s="143"/>
    </row>
    <row r="580" spans="1:4" ht="13.5" customHeight="1" hidden="1">
      <c r="A580" s="145" t="s">
        <v>665</v>
      </c>
      <c r="B580" s="142">
        <v>0</v>
      </c>
      <c r="C580" s="44"/>
      <c r="D580" s="143"/>
    </row>
    <row r="581" spans="1:4" ht="13.5" customHeight="1">
      <c r="A581" s="144" t="s">
        <v>666</v>
      </c>
      <c r="B581" s="142">
        <v>1644</v>
      </c>
      <c r="C581" s="44">
        <f>C582+C583</f>
        <v>1547</v>
      </c>
      <c r="D581" s="143">
        <f>B581/C581</f>
        <v>1.0627020038784745</v>
      </c>
    </row>
    <row r="582" spans="1:4" ht="13.5" customHeight="1">
      <c r="A582" s="145" t="s">
        <v>667</v>
      </c>
      <c r="B582" s="142">
        <v>1644</v>
      </c>
      <c r="C582" s="44">
        <v>1114</v>
      </c>
      <c r="D582" s="143">
        <f aca="true" t="shared" si="19" ref="D582:D645">B582/C582</f>
        <v>1.4757630161579893</v>
      </c>
    </row>
    <row r="583" spans="1:4" ht="13.5" customHeight="1">
      <c r="A583" s="145" t="s">
        <v>668</v>
      </c>
      <c r="B583" s="142">
        <v>0</v>
      </c>
      <c r="C583" s="44">
        <v>433</v>
      </c>
      <c r="D583" s="143">
        <f t="shared" si="19"/>
        <v>0</v>
      </c>
    </row>
    <row r="584" spans="1:4" ht="13.5" customHeight="1" hidden="1">
      <c r="A584" s="144" t="s">
        <v>669</v>
      </c>
      <c r="B584" s="142">
        <v>0</v>
      </c>
      <c r="C584" s="44"/>
      <c r="D584" s="143" t="e">
        <f t="shared" si="19"/>
        <v>#DIV/0!</v>
      </c>
    </row>
    <row r="585" spans="1:4" ht="13.5" customHeight="1" hidden="1">
      <c r="A585" s="145" t="s">
        <v>670</v>
      </c>
      <c r="B585" s="142">
        <v>0</v>
      </c>
      <c r="C585" s="44"/>
      <c r="D585" s="143" t="e">
        <f t="shared" si="19"/>
        <v>#DIV/0!</v>
      </c>
    </row>
    <row r="586" spans="1:4" ht="13.5" customHeight="1" hidden="1">
      <c r="A586" s="145" t="s">
        <v>671</v>
      </c>
      <c r="B586" s="142">
        <v>0</v>
      </c>
      <c r="C586" s="44"/>
      <c r="D586" s="143" t="e">
        <f t="shared" si="19"/>
        <v>#DIV/0!</v>
      </c>
    </row>
    <row r="587" spans="1:4" ht="13.5" customHeight="1">
      <c r="A587" s="144" t="s">
        <v>672</v>
      </c>
      <c r="B587" s="142">
        <v>6</v>
      </c>
      <c r="C587" s="44">
        <f>C588+C589</f>
        <v>981</v>
      </c>
      <c r="D587" s="143">
        <f t="shared" si="19"/>
        <v>0.0061162079510703364</v>
      </c>
    </row>
    <row r="588" spans="1:4" ht="13.5" customHeight="1">
      <c r="A588" s="145" t="s">
        <v>673</v>
      </c>
      <c r="B588" s="142">
        <v>0</v>
      </c>
      <c r="C588" s="44">
        <v>981</v>
      </c>
      <c r="D588" s="143">
        <f t="shared" si="19"/>
        <v>0</v>
      </c>
    </row>
    <row r="589" spans="1:4" ht="13.5" customHeight="1">
      <c r="A589" s="145" t="s">
        <v>674</v>
      </c>
      <c r="B589" s="142">
        <v>6</v>
      </c>
      <c r="C589" s="44"/>
      <c r="D589" s="143" t="e">
        <f t="shared" si="19"/>
        <v>#DIV/0!</v>
      </c>
    </row>
    <row r="590" spans="1:4" ht="13.5" customHeight="1" hidden="1">
      <c r="A590" s="144" t="s">
        <v>675</v>
      </c>
      <c r="B590" s="142">
        <v>0</v>
      </c>
      <c r="C590" s="44"/>
      <c r="D590" s="143"/>
    </row>
    <row r="591" spans="1:4" ht="13.5" customHeight="1" hidden="1">
      <c r="A591" s="145" t="s">
        <v>676</v>
      </c>
      <c r="B591" s="142">
        <v>0</v>
      </c>
      <c r="C591" s="44"/>
      <c r="D591" s="143"/>
    </row>
    <row r="592" spans="1:4" ht="13.5" customHeight="1" hidden="1">
      <c r="A592" s="145" t="s">
        <v>677</v>
      </c>
      <c r="B592" s="142">
        <v>0</v>
      </c>
      <c r="C592" s="44"/>
      <c r="D592" s="143"/>
    </row>
    <row r="593" spans="1:4" ht="13.5" customHeight="1" hidden="1">
      <c r="A593" s="144" t="s">
        <v>678</v>
      </c>
      <c r="B593" s="142">
        <v>0</v>
      </c>
      <c r="C593" s="44"/>
      <c r="D593" s="143" t="e">
        <f t="shared" si="19"/>
        <v>#DIV/0!</v>
      </c>
    </row>
    <row r="594" spans="1:4" ht="13.5" customHeight="1" hidden="1">
      <c r="A594" s="145" t="s">
        <v>679</v>
      </c>
      <c r="B594" s="142">
        <v>0</v>
      </c>
      <c r="C594" s="44"/>
      <c r="D594" s="143"/>
    </row>
    <row r="595" spans="1:4" ht="13.5" customHeight="1" hidden="1">
      <c r="A595" s="145" t="s">
        <v>680</v>
      </c>
      <c r="B595" s="142">
        <v>0</v>
      </c>
      <c r="C595" s="44"/>
      <c r="D595" s="143" t="e">
        <f t="shared" si="19"/>
        <v>#DIV/0!</v>
      </c>
    </row>
    <row r="596" spans="1:4" ht="13.5" customHeight="1">
      <c r="A596" s="144" t="s">
        <v>681</v>
      </c>
      <c r="B596" s="142">
        <v>1149</v>
      </c>
      <c r="C596" s="44">
        <f>C597+C598+C599</f>
        <v>2010</v>
      </c>
      <c r="D596" s="143">
        <f t="shared" si="19"/>
        <v>0.5716417910447761</v>
      </c>
    </row>
    <row r="597" spans="1:4" ht="13.5" customHeight="1">
      <c r="A597" s="145" t="s">
        <v>682</v>
      </c>
      <c r="B597" s="142">
        <v>46</v>
      </c>
      <c r="C597" s="44">
        <v>15</v>
      </c>
      <c r="D597" s="143">
        <f t="shared" si="19"/>
        <v>3.066666666666667</v>
      </c>
    </row>
    <row r="598" spans="1:4" ht="13.5" customHeight="1">
      <c r="A598" s="145" t="s">
        <v>683</v>
      </c>
      <c r="B598" s="142">
        <v>1103</v>
      </c>
      <c r="C598" s="44">
        <v>1158</v>
      </c>
      <c r="D598" s="143">
        <f t="shared" si="19"/>
        <v>0.9525043177892919</v>
      </c>
    </row>
    <row r="599" spans="1:4" ht="13.5" customHeight="1">
      <c r="A599" s="145" t="s">
        <v>684</v>
      </c>
      <c r="B599" s="142">
        <v>0</v>
      </c>
      <c r="C599" s="44">
        <v>837</v>
      </c>
      <c r="D599" s="143">
        <f t="shared" si="19"/>
        <v>0</v>
      </c>
    </row>
    <row r="600" spans="1:4" ht="13.5" customHeight="1">
      <c r="A600" s="144" t="s">
        <v>685</v>
      </c>
      <c r="B600" s="142">
        <v>812</v>
      </c>
      <c r="C600" s="44">
        <f>SUM(C601:C604)</f>
        <v>48</v>
      </c>
      <c r="D600" s="143">
        <f t="shared" si="19"/>
        <v>16.916666666666668</v>
      </c>
    </row>
    <row r="601" spans="1:4" ht="13.5" customHeight="1" hidden="1">
      <c r="A601" s="145" t="s">
        <v>686</v>
      </c>
      <c r="B601" s="142">
        <v>0</v>
      </c>
      <c r="C601" s="44"/>
      <c r="D601" s="143" t="e">
        <f t="shared" si="19"/>
        <v>#DIV/0!</v>
      </c>
    </row>
    <row r="602" spans="1:4" ht="13.5" customHeight="1">
      <c r="A602" s="145" t="s">
        <v>687</v>
      </c>
      <c r="B602" s="142">
        <v>132</v>
      </c>
      <c r="C602" s="44"/>
      <c r="D602" s="143" t="e">
        <f t="shared" si="19"/>
        <v>#DIV/0!</v>
      </c>
    </row>
    <row r="603" spans="1:4" ht="13.5" customHeight="1">
      <c r="A603" s="145" t="s">
        <v>688</v>
      </c>
      <c r="B603" s="142">
        <v>45</v>
      </c>
      <c r="C603" s="44">
        <v>48</v>
      </c>
      <c r="D603" s="143">
        <f t="shared" si="19"/>
        <v>0.9375</v>
      </c>
    </row>
    <row r="604" spans="1:4" ht="13.5" customHeight="1">
      <c r="A604" s="145" t="s">
        <v>689</v>
      </c>
      <c r="B604" s="142">
        <v>635</v>
      </c>
      <c r="C604" s="44"/>
      <c r="D604" s="143" t="e">
        <f t="shared" si="19"/>
        <v>#DIV/0!</v>
      </c>
    </row>
    <row r="605" spans="1:4" ht="13.5" customHeight="1">
      <c r="A605" s="144" t="s">
        <v>690</v>
      </c>
      <c r="B605" s="142">
        <v>19</v>
      </c>
      <c r="C605" s="44">
        <f>C606</f>
        <v>4</v>
      </c>
      <c r="D605" s="143">
        <f t="shared" si="19"/>
        <v>4.75</v>
      </c>
    </row>
    <row r="606" spans="1:4" ht="13.5" customHeight="1">
      <c r="A606" s="145" t="s">
        <v>691</v>
      </c>
      <c r="B606" s="142">
        <v>19</v>
      </c>
      <c r="C606" s="44">
        <v>4</v>
      </c>
      <c r="D606" s="143">
        <f t="shared" si="19"/>
        <v>4.75</v>
      </c>
    </row>
    <row r="607" spans="1:4" ht="13.5" customHeight="1">
      <c r="A607" s="144" t="s">
        <v>692</v>
      </c>
      <c r="B607" s="142">
        <v>7582</v>
      </c>
      <c r="C607" s="44">
        <f>C608+C613+C626+C630+C642+C645+C649+C659+C664+C670+C674+C677</f>
        <v>6432</v>
      </c>
      <c r="D607" s="143">
        <f t="shared" si="19"/>
        <v>1.1787935323383085</v>
      </c>
    </row>
    <row r="608" spans="1:4" ht="13.5" customHeight="1">
      <c r="A608" s="144" t="s">
        <v>693</v>
      </c>
      <c r="B608" s="142">
        <v>778</v>
      </c>
      <c r="C608" s="44">
        <f>SUM(C609:C612)</f>
        <v>576</v>
      </c>
      <c r="D608" s="143">
        <f t="shared" si="19"/>
        <v>1.3506944444444444</v>
      </c>
    </row>
    <row r="609" spans="1:4" ht="13.5" customHeight="1">
      <c r="A609" s="145" t="s">
        <v>258</v>
      </c>
      <c r="B609" s="142">
        <v>212</v>
      </c>
      <c r="C609" s="44">
        <v>259</v>
      </c>
      <c r="D609" s="143">
        <f t="shared" si="19"/>
        <v>0.8185328185328186</v>
      </c>
    </row>
    <row r="610" spans="1:4" ht="13.5" customHeight="1">
      <c r="A610" s="145" t="s">
        <v>259</v>
      </c>
      <c r="B610" s="142">
        <v>443</v>
      </c>
      <c r="C610" s="44">
        <v>234</v>
      </c>
      <c r="D610" s="143">
        <f t="shared" si="19"/>
        <v>1.893162393162393</v>
      </c>
    </row>
    <row r="611" spans="1:4" ht="13.5" customHeight="1" hidden="1">
      <c r="A611" s="145" t="s">
        <v>260</v>
      </c>
      <c r="B611" s="142">
        <v>0</v>
      </c>
      <c r="C611" s="44"/>
      <c r="D611" s="143"/>
    </row>
    <row r="612" spans="1:4" ht="13.5" customHeight="1">
      <c r="A612" s="145" t="s">
        <v>694</v>
      </c>
      <c r="B612" s="142">
        <v>123</v>
      </c>
      <c r="C612" s="44">
        <v>83</v>
      </c>
      <c r="D612" s="143">
        <f t="shared" si="19"/>
        <v>1.4819277108433735</v>
      </c>
    </row>
    <row r="613" spans="1:4" ht="13.5" customHeight="1" hidden="1">
      <c r="A613" s="144" t="s">
        <v>695</v>
      </c>
      <c r="B613" s="142">
        <v>0</v>
      </c>
      <c r="C613" s="44"/>
      <c r="D613" s="143"/>
    </row>
    <row r="614" spans="1:4" ht="13.5" customHeight="1" hidden="1">
      <c r="A614" s="145" t="s">
        <v>696</v>
      </c>
      <c r="B614" s="142">
        <v>0</v>
      </c>
      <c r="C614" s="44"/>
      <c r="D614" s="143"/>
    </row>
    <row r="615" spans="1:4" ht="13.5" customHeight="1" hidden="1">
      <c r="A615" s="145" t="s">
        <v>697</v>
      </c>
      <c r="B615" s="142">
        <v>0</v>
      </c>
      <c r="C615" s="44"/>
      <c r="D615" s="143"/>
    </row>
    <row r="616" spans="1:4" ht="13.5" customHeight="1" hidden="1">
      <c r="A616" s="145" t="s">
        <v>698</v>
      </c>
      <c r="B616" s="142">
        <v>0</v>
      </c>
      <c r="C616" s="44"/>
      <c r="D616" s="143"/>
    </row>
    <row r="617" spans="1:4" ht="13.5" customHeight="1" hidden="1">
      <c r="A617" s="145" t="s">
        <v>699</v>
      </c>
      <c r="B617" s="142">
        <v>0</v>
      </c>
      <c r="C617" s="44"/>
      <c r="D617" s="143"/>
    </row>
    <row r="618" spans="1:4" ht="13.5" customHeight="1" hidden="1">
      <c r="A618" s="145" t="s">
        <v>700</v>
      </c>
      <c r="B618" s="142">
        <v>0</v>
      </c>
      <c r="C618" s="44"/>
      <c r="D618" s="143"/>
    </row>
    <row r="619" spans="1:4" ht="13.5" customHeight="1" hidden="1">
      <c r="A619" s="145" t="s">
        <v>701</v>
      </c>
      <c r="B619" s="142">
        <v>0</v>
      </c>
      <c r="C619" s="44"/>
      <c r="D619" s="143"/>
    </row>
    <row r="620" spans="1:4" ht="13.5" customHeight="1" hidden="1">
      <c r="A620" s="145" t="s">
        <v>702</v>
      </c>
      <c r="B620" s="142">
        <v>0</v>
      </c>
      <c r="C620" s="44"/>
      <c r="D620" s="143"/>
    </row>
    <row r="621" spans="1:4" ht="13.5" customHeight="1" hidden="1">
      <c r="A621" s="145" t="s">
        <v>703</v>
      </c>
      <c r="B621" s="142">
        <v>0</v>
      </c>
      <c r="C621" s="44"/>
      <c r="D621" s="143"/>
    </row>
    <row r="622" spans="1:4" ht="13.5" customHeight="1" hidden="1">
      <c r="A622" s="145" t="s">
        <v>704</v>
      </c>
      <c r="B622" s="142">
        <v>0</v>
      </c>
      <c r="C622" s="44"/>
      <c r="D622" s="143"/>
    </row>
    <row r="623" spans="1:4" ht="13.5" customHeight="1" hidden="1">
      <c r="A623" s="145" t="s">
        <v>705</v>
      </c>
      <c r="B623" s="142">
        <v>0</v>
      </c>
      <c r="C623" s="44"/>
      <c r="D623" s="143"/>
    </row>
    <row r="624" spans="1:4" ht="13.5" customHeight="1" hidden="1">
      <c r="A624" s="145" t="s">
        <v>706</v>
      </c>
      <c r="B624" s="142">
        <v>0</v>
      </c>
      <c r="C624" s="44"/>
      <c r="D624" s="143"/>
    </row>
    <row r="625" spans="1:4" ht="13.5" customHeight="1" hidden="1">
      <c r="A625" s="145" t="s">
        <v>707</v>
      </c>
      <c r="B625" s="142">
        <v>0</v>
      </c>
      <c r="C625" s="44"/>
      <c r="D625" s="143"/>
    </row>
    <row r="626" spans="1:4" ht="13.5" customHeight="1">
      <c r="A626" s="144" t="s">
        <v>708</v>
      </c>
      <c r="B626" s="142">
        <v>488</v>
      </c>
      <c r="C626" s="44">
        <f>SUM(C627:C629)</f>
        <v>608</v>
      </c>
      <c r="D626" s="143">
        <f t="shared" si="19"/>
        <v>0.8026315789473685</v>
      </c>
    </row>
    <row r="627" spans="1:4" ht="13.5" customHeight="1" hidden="1">
      <c r="A627" s="145" t="s">
        <v>709</v>
      </c>
      <c r="B627" s="142">
        <v>0</v>
      </c>
      <c r="C627" s="44"/>
      <c r="D627" s="143"/>
    </row>
    <row r="628" spans="1:4" ht="13.5" customHeight="1">
      <c r="A628" s="145" t="s">
        <v>710</v>
      </c>
      <c r="B628" s="142">
        <v>377</v>
      </c>
      <c r="C628" s="44">
        <v>565</v>
      </c>
      <c r="D628" s="143">
        <f t="shared" si="19"/>
        <v>0.6672566371681415</v>
      </c>
    </row>
    <row r="629" spans="1:4" ht="13.5" customHeight="1">
      <c r="A629" s="145" t="s">
        <v>711</v>
      </c>
      <c r="B629" s="142">
        <v>111</v>
      </c>
      <c r="C629" s="44">
        <v>43</v>
      </c>
      <c r="D629" s="143">
        <f t="shared" si="19"/>
        <v>2.5813953488372094</v>
      </c>
    </row>
    <row r="630" spans="1:4" ht="13.5" customHeight="1">
      <c r="A630" s="144" t="s">
        <v>712</v>
      </c>
      <c r="B630" s="142">
        <v>931</v>
      </c>
      <c r="C630" s="44">
        <f>SUM(C631:C641)</f>
        <v>695</v>
      </c>
      <c r="D630" s="143">
        <f t="shared" si="19"/>
        <v>1.339568345323741</v>
      </c>
    </row>
    <row r="631" spans="1:4" ht="13.5" customHeight="1">
      <c r="A631" s="145" t="s">
        <v>713</v>
      </c>
      <c r="B631" s="142">
        <v>138</v>
      </c>
      <c r="C631" s="44">
        <v>150</v>
      </c>
      <c r="D631" s="143">
        <f t="shared" si="19"/>
        <v>0.92</v>
      </c>
    </row>
    <row r="632" spans="1:4" ht="13.5" customHeight="1">
      <c r="A632" s="145" t="s">
        <v>714</v>
      </c>
      <c r="B632" s="142">
        <v>28</v>
      </c>
      <c r="C632" s="44">
        <v>50</v>
      </c>
      <c r="D632" s="143">
        <f t="shared" si="19"/>
        <v>0.56</v>
      </c>
    </row>
    <row r="633" spans="1:4" ht="13.5" customHeight="1">
      <c r="A633" s="145" t="s">
        <v>715</v>
      </c>
      <c r="B633" s="142">
        <v>103</v>
      </c>
      <c r="C633" s="44">
        <v>39</v>
      </c>
      <c r="D633" s="143">
        <f t="shared" si="19"/>
        <v>2.641025641025641</v>
      </c>
    </row>
    <row r="634" spans="1:4" ht="13.5" customHeight="1" hidden="1">
      <c r="A634" s="145" t="s">
        <v>716</v>
      </c>
      <c r="B634" s="142">
        <v>0</v>
      </c>
      <c r="C634" s="44"/>
      <c r="D634" s="143"/>
    </row>
    <row r="635" spans="1:4" ht="13.5" customHeight="1" hidden="1">
      <c r="A635" s="145" t="s">
        <v>717</v>
      </c>
      <c r="B635" s="142">
        <v>0</v>
      </c>
      <c r="C635" s="44"/>
      <c r="D635" s="143"/>
    </row>
    <row r="636" spans="1:4" ht="13.5" customHeight="1" hidden="1">
      <c r="A636" s="145" t="s">
        <v>718</v>
      </c>
      <c r="B636" s="142">
        <v>0</v>
      </c>
      <c r="C636" s="44"/>
      <c r="D636" s="143"/>
    </row>
    <row r="637" spans="1:4" ht="13.5" customHeight="1" hidden="1">
      <c r="A637" s="145" t="s">
        <v>719</v>
      </c>
      <c r="B637" s="142">
        <v>0</v>
      </c>
      <c r="C637" s="44"/>
      <c r="D637" s="143"/>
    </row>
    <row r="638" spans="1:4" ht="13.5" customHeight="1">
      <c r="A638" s="145" t="s">
        <v>720</v>
      </c>
      <c r="B638" s="142">
        <v>549</v>
      </c>
      <c r="C638" s="44">
        <v>370</v>
      </c>
      <c r="D638" s="143">
        <f t="shared" si="19"/>
        <v>1.4837837837837837</v>
      </c>
    </row>
    <row r="639" spans="1:4" ht="13.5" customHeight="1">
      <c r="A639" s="145" t="s">
        <v>721</v>
      </c>
      <c r="B639" s="142">
        <v>101</v>
      </c>
      <c r="C639" s="44">
        <v>63</v>
      </c>
      <c r="D639" s="143">
        <f t="shared" si="19"/>
        <v>1.6031746031746033</v>
      </c>
    </row>
    <row r="640" spans="1:4" ht="13.5" customHeight="1">
      <c r="A640" s="145" t="s">
        <v>722</v>
      </c>
      <c r="B640" s="142">
        <v>0</v>
      </c>
      <c r="C640" s="44">
        <v>5</v>
      </c>
      <c r="D640" s="143">
        <f t="shared" si="19"/>
        <v>0</v>
      </c>
    </row>
    <row r="641" spans="1:4" ht="13.5" customHeight="1">
      <c r="A641" s="145" t="s">
        <v>723</v>
      </c>
      <c r="B641" s="142">
        <v>12</v>
      </c>
      <c r="C641" s="44">
        <v>18</v>
      </c>
      <c r="D641" s="143">
        <f t="shared" si="19"/>
        <v>0.6666666666666666</v>
      </c>
    </row>
    <row r="642" spans="1:4" ht="13.5" customHeight="1" hidden="1">
      <c r="A642" s="144" t="s">
        <v>724</v>
      </c>
      <c r="B642" s="142">
        <v>0</v>
      </c>
      <c r="C642" s="44"/>
      <c r="D642" s="143" t="e">
        <f t="shared" si="19"/>
        <v>#DIV/0!</v>
      </c>
    </row>
    <row r="643" spans="1:4" ht="13.5" customHeight="1" hidden="1">
      <c r="A643" s="145" t="s">
        <v>725</v>
      </c>
      <c r="B643" s="142">
        <v>0</v>
      </c>
      <c r="C643" s="44"/>
      <c r="D643" s="143" t="e">
        <f t="shared" si="19"/>
        <v>#DIV/0!</v>
      </c>
    </row>
    <row r="644" spans="1:4" ht="13.5" customHeight="1" hidden="1">
      <c r="A644" s="145" t="s">
        <v>726</v>
      </c>
      <c r="B644" s="142">
        <v>0</v>
      </c>
      <c r="C644" s="44"/>
      <c r="D644" s="143"/>
    </row>
    <row r="645" spans="1:4" ht="13.5" customHeight="1">
      <c r="A645" s="144" t="s">
        <v>727</v>
      </c>
      <c r="B645" s="142">
        <v>233</v>
      </c>
      <c r="C645" s="44">
        <f>SUM(C646:C648)</f>
        <v>250</v>
      </c>
      <c r="D645" s="143">
        <f t="shared" si="19"/>
        <v>0.932</v>
      </c>
    </row>
    <row r="646" spans="1:4" ht="13.5" customHeight="1">
      <c r="A646" s="145" t="s">
        <v>728</v>
      </c>
      <c r="B646" s="142">
        <v>26</v>
      </c>
      <c r="C646" s="44">
        <v>43</v>
      </c>
      <c r="D646" s="143">
        <f aca="true" t="shared" si="20" ref="D646:D700">B646/C646</f>
        <v>0.6046511627906976</v>
      </c>
    </row>
    <row r="647" spans="1:4" ht="13.5" customHeight="1">
      <c r="A647" s="145" t="s">
        <v>729</v>
      </c>
      <c r="B647" s="142">
        <v>88</v>
      </c>
      <c r="C647" s="44">
        <v>102</v>
      </c>
      <c r="D647" s="143">
        <f t="shared" si="20"/>
        <v>0.8627450980392157</v>
      </c>
    </row>
    <row r="648" spans="1:4" ht="13.5" customHeight="1">
      <c r="A648" s="145" t="s">
        <v>730</v>
      </c>
      <c r="B648" s="142">
        <v>119</v>
      </c>
      <c r="C648" s="44">
        <v>105</v>
      </c>
      <c r="D648" s="143">
        <f t="shared" si="20"/>
        <v>1.1333333333333333</v>
      </c>
    </row>
    <row r="649" spans="1:4" ht="13.5" customHeight="1">
      <c r="A649" s="144" t="s">
        <v>731</v>
      </c>
      <c r="B649" s="142">
        <v>309</v>
      </c>
      <c r="C649" s="44">
        <f>SUM(C650:C658)</f>
        <v>244</v>
      </c>
      <c r="D649" s="143">
        <f t="shared" si="20"/>
        <v>1.2663934426229508</v>
      </c>
    </row>
    <row r="650" spans="1:4" ht="13.5" customHeight="1">
      <c r="A650" s="145" t="s">
        <v>258</v>
      </c>
      <c r="B650" s="142">
        <v>163</v>
      </c>
      <c r="C650" s="44">
        <v>138</v>
      </c>
      <c r="D650" s="143">
        <f t="shared" si="20"/>
        <v>1.181159420289855</v>
      </c>
    </row>
    <row r="651" spans="1:4" ht="13.5" customHeight="1">
      <c r="A651" s="145" t="s">
        <v>259</v>
      </c>
      <c r="B651" s="142">
        <v>62</v>
      </c>
      <c r="C651" s="44">
        <v>86</v>
      </c>
      <c r="D651" s="143">
        <f t="shared" si="20"/>
        <v>0.7209302325581395</v>
      </c>
    </row>
    <row r="652" spans="1:4" ht="13.5" customHeight="1" hidden="1">
      <c r="A652" s="145" t="s">
        <v>260</v>
      </c>
      <c r="B652" s="142">
        <v>0</v>
      </c>
      <c r="C652" s="44"/>
      <c r="D652" s="143" t="e">
        <f t="shared" si="20"/>
        <v>#DIV/0!</v>
      </c>
    </row>
    <row r="653" spans="1:4" ht="13.5" customHeight="1" hidden="1">
      <c r="A653" s="145" t="s">
        <v>732</v>
      </c>
      <c r="B653" s="142">
        <v>0</v>
      </c>
      <c r="C653" s="44"/>
      <c r="D653" s="143" t="e">
        <f t="shared" si="20"/>
        <v>#DIV/0!</v>
      </c>
    </row>
    <row r="654" spans="1:4" ht="13.5" customHeight="1" hidden="1">
      <c r="A654" s="145" t="s">
        <v>733</v>
      </c>
      <c r="B654" s="142">
        <v>0</v>
      </c>
      <c r="C654" s="44"/>
      <c r="D654" s="143" t="e">
        <f t="shared" si="20"/>
        <v>#DIV/0!</v>
      </c>
    </row>
    <row r="655" spans="1:4" ht="13.5" customHeight="1" hidden="1">
      <c r="A655" s="145" t="s">
        <v>734</v>
      </c>
      <c r="B655" s="142">
        <v>0</v>
      </c>
      <c r="C655" s="44"/>
      <c r="D655" s="143" t="e">
        <f t="shared" si="20"/>
        <v>#DIV/0!</v>
      </c>
    </row>
    <row r="656" spans="1:4" ht="13.5" customHeight="1">
      <c r="A656" s="145" t="s">
        <v>735</v>
      </c>
      <c r="B656" s="142">
        <v>62</v>
      </c>
      <c r="C656" s="44">
        <v>14</v>
      </c>
      <c r="D656" s="143">
        <f t="shared" si="20"/>
        <v>4.428571428571429</v>
      </c>
    </row>
    <row r="657" spans="1:4" ht="13.5" customHeight="1" hidden="1">
      <c r="A657" s="145" t="s">
        <v>267</v>
      </c>
      <c r="B657" s="142">
        <v>0</v>
      </c>
      <c r="C657" s="44"/>
      <c r="D657" s="143"/>
    </row>
    <row r="658" spans="1:4" ht="13.5" customHeight="1">
      <c r="A658" s="145" t="s">
        <v>736</v>
      </c>
      <c r="B658" s="142">
        <v>22</v>
      </c>
      <c r="C658" s="44">
        <v>6</v>
      </c>
      <c r="D658" s="143">
        <f t="shared" si="20"/>
        <v>3.6666666666666665</v>
      </c>
    </row>
    <row r="659" spans="1:4" ht="13.5" customHeight="1">
      <c r="A659" s="144" t="s">
        <v>737</v>
      </c>
      <c r="B659" s="142">
        <v>902</v>
      </c>
      <c r="C659" s="44">
        <f>SUM(C660:C663)</f>
        <v>946</v>
      </c>
      <c r="D659" s="143">
        <f t="shared" si="20"/>
        <v>0.9534883720930233</v>
      </c>
    </row>
    <row r="660" spans="1:4" ht="13.5" customHeight="1">
      <c r="A660" s="145" t="s">
        <v>738</v>
      </c>
      <c r="B660" s="142">
        <v>439</v>
      </c>
      <c r="C660" s="44">
        <v>444</v>
      </c>
      <c r="D660" s="143">
        <f t="shared" si="20"/>
        <v>0.9887387387387387</v>
      </c>
    </row>
    <row r="661" spans="1:4" ht="13.5" customHeight="1">
      <c r="A661" s="145" t="s">
        <v>739</v>
      </c>
      <c r="B661" s="142">
        <v>293</v>
      </c>
      <c r="C661" s="44">
        <v>335</v>
      </c>
      <c r="D661" s="143">
        <f t="shared" si="20"/>
        <v>0.8746268656716418</v>
      </c>
    </row>
    <row r="662" spans="1:4" ht="13.5" customHeight="1">
      <c r="A662" s="145" t="s">
        <v>740</v>
      </c>
      <c r="B662" s="142">
        <v>170</v>
      </c>
      <c r="C662" s="44">
        <v>167</v>
      </c>
      <c r="D662" s="143">
        <f t="shared" si="20"/>
        <v>1.0179640718562875</v>
      </c>
    </row>
    <row r="663" spans="1:4" ht="13.5" customHeight="1" hidden="1">
      <c r="A663" s="145" t="s">
        <v>741</v>
      </c>
      <c r="B663" s="142">
        <v>0</v>
      </c>
      <c r="C663" s="44"/>
      <c r="D663" s="143"/>
    </row>
    <row r="664" spans="1:4" ht="13.5" customHeight="1">
      <c r="A664" s="144" t="s">
        <v>742</v>
      </c>
      <c r="B664" s="142">
        <v>3410</v>
      </c>
      <c r="C664" s="44">
        <f>SUM(C665:C669)</f>
        <v>3021</v>
      </c>
      <c r="D664" s="143">
        <f t="shared" si="20"/>
        <v>1.1287653095001655</v>
      </c>
    </row>
    <row r="665" spans="1:4" ht="13.5" customHeight="1">
      <c r="A665" s="145" t="s">
        <v>743</v>
      </c>
      <c r="B665" s="142">
        <v>13</v>
      </c>
      <c r="C665" s="44"/>
      <c r="D665" s="143" t="e">
        <f t="shared" si="20"/>
        <v>#DIV/0!</v>
      </c>
    </row>
    <row r="666" spans="1:4" ht="13.5" customHeight="1">
      <c r="A666" s="145" t="s">
        <v>744</v>
      </c>
      <c r="B666" s="142">
        <v>3397</v>
      </c>
      <c r="C666" s="44">
        <v>3021</v>
      </c>
      <c r="D666" s="143">
        <f t="shared" si="20"/>
        <v>1.1244620986428335</v>
      </c>
    </row>
    <row r="667" spans="1:4" ht="13.5" customHeight="1" hidden="1">
      <c r="A667" s="145" t="s">
        <v>745</v>
      </c>
      <c r="B667" s="142">
        <v>0</v>
      </c>
      <c r="C667" s="44"/>
      <c r="D667" s="143" t="e">
        <f t="shared" si="20"/>
        <v>#DIV/0!</v>
      </c>
    </row>
    <row r="668" spans="1:4" ht="13.5" customHeight="1" hidden="1">
      <c r="A668" s="145" t="s">
        <v>746</v>
      </c>
      <c r="B668" s="142">
        <v>0</v>
      </c>
      <c r="C668" s="44"/>
      <c r="D668" s="143" t="e">
        <f t="shared" si="20"/>
        <v>#DIV/0!</v>
      </c>
    </row>
    <row r="669" spans="1:4" ht="13.5" customHeight="1" hidden="1">
      <c r="A669" s="145" t="s">
        <v>747</v>
      </c>
      <c r="B669" s="142">
        <v>0</v>
      </c>
      <c r="C669" s="44"/>
      <c r="D669" s="143"/>
    </row>
    <row r="670" spans="1:4" ht="13.5" customHeight="1">
      <c r="A670" s="144" t="s">
        <v>748</v>
      </c>
      <c r="B670" s="142">
        <v>206</v>
      </c>
      <c r="C670" s="44">
        <f>SUM(C671:C673)</f>
        <v>62</v>
      </c>
      <c r="D670" s="143">
        <f t="shared" si="20"/>
        <v>3.3225806451612905</v>
      </c>
    </row>
    <row r="671" spans="1:4" ht="13.5" customHeight="1">
      <c r="A671" s="145" t="s">
        <v>749</v>
      </c>
      <c r="B671" s="142">
        <v>206</v>
      </c>
      <c r="C671" s="44">
        <v>58</v>
      </c>
      <c r="D671" s="143">
        <f t="shared" si="20"/>
        <v>3.5517241379310347</v>
      </c>
    </row>
    <row r="672" spans="1:4" ht="13.5" customHeight="1" hidden="1">
      <c r="A672" s="145" t="s">
        <v>750</v>
      </c>
      <c r="B672" s="142">
        <v>0</v>
      </c>
      <c r="C672" s="44"/>
      <c r="D672" s="143" t="e">
        <f t="shared" si="20"/>
        <v>#DIV/0!</v>
      </c>
    </row>
    <row r="673" spans="1:4" ht="13.5" customHeight="1">
      <c r="A673" s="145" t="s">
        <v>751</v>
      </c>
      <c r="B673" s="142">
        <v>0</v>
      </c>
      <c r="C673" s="44">
        <v>4</v>
      </c>
      <c r="D673" s="143">
        <f t="shared" si="20"/>
        <v>0</v>
      </c>
    </row>
    <row r="674" spans="1:4" ht="13.5" customHeight="1">
      <c r="A674" s="144" t="s">
        <v>752</v>
      </c>
      <c r="B674" s="142">
        <v>313</v>
      </c>
      <c r="C674" s="44">
        <f>SUM(C675:C676)</f>
        <v>20</v>
      </c>
      <c r="D674" s="143">
        <f t="shared" si="20"/>
        <v>15.65</v>
      </c>
    </row>
    <row r="675" spans="1:4" ht="13.5" customHeight="1">
      <c r="A675" s="145" t="s">
        <v>753</v>
      </c>
      <c r="B675" s="142">
        <v>313</v>
      </c>
      <c r="C675" s="44">
        <v>20</v>
      </c>
      <c r="D675" s="143">
        <f t="shared" si="20"/>
        <v>15.65</v>
      </c>
    </row>
    <row r="676" spans="1:4" ht="13.5" customHeight="1" hidden="1">
      <c r="A676" s="145" t="s">
        <v>754</v>
      </c>
      <c r="B676" s="142">
        <v>0</v>
      </c>
      <c r="C676" s="44"/>
      <c r="D676" s="143"/>
    </row>
    <row r="677" spans="1:4" ht="13.5" customHeight="1">
      <c r="A677" s="144" t="s">
        <v>755</v>
      </c>
      <c r="B677" s="142">
        <v>12</v>
      </c>
      <c r="C677" s="44">
        <f>C678</f>
        <v>10</v>
      </c>
      <c r="D677" s="143">
        <f t="shared" si="20"/>
        <v>1.2</v>
      </c>
    </row>
    <row r="678" spans="1:4" ht="13.5" customHeight="1">
      <c r="A678" s="145" t="s">
        <v>756</v>
      </c>
      <c r="B678" s="142">
        <v>12</v>
      </c>
      <c r="C678" s="44">
        <v>10</v>
      </c>
      <c r="D678" s="143">
        <f t="shared" si="20"/>
        <v>1.2</v>
      </c>
    </row>
    <row r="679" spans="1:4" ht="13.5" customHeight="1">
      <c r="A679" s="144" t="s">
        <v>757</v>
      </c>
      <c r="B679" s="142">
        <v>661</v>
      </c>
      <c r="C679" s="44">
        <f>C680+C689+C693+C701+C707+C713+C719+C722+C725+C727+C729+C735+C737+C739+C754</f>
        <v>91</v>
      </c>
      <c r="D679" s="143">
        <f t="shared" si="20"/>
        <v>7.263736263736264</v>
      </c>
    </row>
    <row r="680" spans="1:4" ht="13.5" customHeight="1">
      <c r="A680" s="144" t="s">
        <v>758</v>
      </c>
      <c r="B680" s="142">
        <v>111</v>
      </c>
      <c r="C680" s="44">
        <f>SUM(C681:C688)</f>
        <v>13</v>
      </c>
      <c r="D680" s="143">
        <f t="shared" si="20"/>
        <v>8.538461538461538</v>
      </c>
    </row>
    <row r="681" spans="1:4" ht="13.5" customHeight="1" hidden="1">
      <c r="A681" s="145" t="s">
        <v>258</v>
      </c>
      <c r="B681" s="142">
        <v>0</v>
      </c>
      <c r="C681" s="44"/>
      <c r="D681" s="143" t="e">
        <f t="shared" si="20"/>
        <v>#DIV/0!</v>
      </c>
    </row>
    <row r="682" spans="1:4" ht="13.5" customHeight="1">
      <c r="A682" s="145" t="s">
        <v>259</v>
      </c>
      <c r="B682" s="142">
        <v>111</v>
      </c>
      <c r="C682" s="44">
        <v>13</v>
      </c>
      <c r="D682" s="143">
        <f t="shared" si="20"/>
        <v>8.538461538461538</v>
      </c>
    </row>
    <row r="683" spans="1:4" ht="13.5" customHeight="1" hidden="1">
      <c r="A683" s="145" t="s">
        <v>260</v>
      </c>
      <c r="B683" s="142">
        <v>0</v>
      </c>
      <c r="C683" s="44"/>
      <c r="D683" s="143"/>
    </row>
    <row r="684" spans="1:4" ht="13.5" customHeight="1" hidden="1">
      <c r="A684" s="145" t="s">
        <v>759</v>
      </c>
      <c r="B684" s="142">
        <v>0</v>
      </c>
      <c r="C684" s="44"/>
      <c r="D684" s="143"/>
    </row>
    <row r="685" spans="1:4" ht="13.5" customHeight="1" hidden="1">
      <c r="A685" s="145" t="s">
        <v>760</v>
      </c>
      <c r="B685" s="142">
        <v>0</v>
      </c>
      <c r="C685" s="44"/>
      <c r="D685" s="143"/>
    </row>
    <row r="686" spans="1:4" ht="13.5" customHeight="1" hidden="1">
      <c r="A686" s="145" t="s">
        <v>761</v>
      </c>
      <c r="B686" s="142">
        <v>0</v>
      </c>
      <c r="C686" s="44"/>
      <c r="D686" s="143"/>
    </row>
    <row r="687" spans="1:4" ht="13.5" customHeight="1" hidden="1">
      <c r="A687" s="145" t="s">
        <v>762</v>
      </c>
      <c r="B687" s="142">
        <v>0</v>
      </c>
      <c r="C687" s="44"/>
      <c r="D687" s="143"/>
    </row>
    <row r="688" spans="1:4" ht="13.5" customHeight="1" hidden="1">
      <c r="A688" s="145" t="s">
        <v>763</v>
      </c>
      <c r="B688" s="142">
        <v>0</v>
      </c>
      <c r="C688" s="44"/>
      <c r="D688" s="143"/>
    </row>
    <row r="689" spans="1:4" ht="13.5" customHeight="1" hidden="1">
      <c r="A689" s="144" t="s">
        <v>764</v>
      </c>
      <c r="B689" s="142">
        <v>0</v>
      </c>
      <c r="C689" s="44"/>
      <c r="D689" s="143"/>
    </row>
    <row r="690" spans="1:4" ht="13.5" customHeight="1" hidden="1">
      <c r="A690" s="145" t="s">
        <v>765</v>
      </c>
      <c r="B690" s="142">
        <v>0</v>
      </c>
      <c r="C690" s="44"/>
      <c r="D690" s="143"/>
    </row>
    <row r="691" spans="1:4" ht="13.5" customHeight="1" hidden="1">
      <c r="A691" s="145" t="s">
        <v>766</v>
      </c>
      <c r="B691" s="142">
        <v>0</v>
      </c>
      <c r="C691" s="44"/>
      <c r="D691" s="143"/>
    </row>
    <row r="692" spans="1:4" ht="13.5" customHeight="1" hidden="1">
      <c r="A692" s="145" t="s">
        <v>767</v>
      </c>
      <c r="B692" s="142">
        <v>0</v>
      </c>
      <c r="C692" s="44"/>
      <c r="D692" s="143"/>
    </row>
    <row r="693" spans="1:4" ht="13.5" customHeight="1">
      <c r="A693" s="144" t="s">
        <v>768</v>
      </c>
      <c r="B693" s="142">
        <v>533</v>
      </c>
      <c r="C693" s="44">
        <f>SUM(C694:C700)</f>
        <v>24</v>
      </c>
      <c r="D693" s="143">
        <f t="shared" si="20"/>
        <v>22.208333333333332</v>
      </c>
    </row>
    <row r="694" spans="1:4" ht="13.5" customHeight="1">
      <c r="A694" s="145" t="s">
        <v>769</v>
      </c>
      <c r="B694" s="142">
        <v>80</v>
      </c>
      <c r="C694" s="44">
        <v>20</v>
      </c>
      <c r="D694" s="143">
        <f t="shared" si="20"/>
        <v>4</v>
      </c>
    </row>
    <row r="695" spans="1:4" ht="13.5" customHeight="1">
      <c r="A695" s="145" t="s">
        <v>770</v>
      </c>
      <c r="B695" s="142">
        <v>433</v>
      </c>
      <c r="C695" s="44"/>
      <c r="D695" s="143" t="e">
        <f t="shared" si="20"/>
        <v>#DIV/0!</v>
      </c>
    </row>
    <row r="696" spans="1:4" ht="13.5" customHeight="1" hidden="1">
      <c r="A696" s="145" t="s">
        <v>771</v>
      </c>
      <c r="B696" s="142">
        <v>0</v>
      </c>
      <c r="C696" s="44"/>
      <c r="D696" s="143" t="e">
        <f t="shared" si="20"/>
        <v>#DIV/0!</v>
      </c>
    </row>
    <row r="697" spans="1:4" ht="13.5" customHeight="1">
      <c r="A697" s="145" t="s">
        <v>772</v>
      </c>
      <c r="B697" s="142">
        <v>20</v>
      </c>
      <c r="C697" s="44"/>
      <c r="D697" s="143" t="e">
        <f t="shared" si="20"/>
        <v>#DIV/0!</v>
      </c>
    </row>
    <row r="698" spans="1:4" ht="13.5" customHeight="1" hidden="1">
      <c r="A698" s="145" t="s">
        <v>773</v>
      </c>
      <c r="B698" s="142">
        <v>0</v>
      </c>
      <c r="C698" s="44"/>
      <c r="D698" s="143" t="e">
        <f t="shared" si="20"/>
        <v>#DIV/0!</v>
      </c>
    </row>
    <row r="699" spans="1:4" ht="13.5" customHeight="1" hidden="1">
      <c r="A699" s="145" t="s">
        <v>774</v>
      </c>
      <c r="B699" s="142">
        <v>0</v>
      </c>
      <c r="C699" s="44"/>
      <c r="D699" s="143" t="e">
        <f t="shared" si="20"/>
        <v>#DIV/0!</v>
      </c>
    </row>
    <row r="700" spans="1:4" ht="13.5" customHeight="1">
      <c r="A700" s="145" t="s">
        <v>775</v>
      </c>
      <c r="B700" s="142">
        <v>0</v>
      </c>
      <c r="C700" s="44">
        <v>4</v>
      </c>
      <c r="D700" s="143">
        <f t="shared" si="20"/>
        <v>0</v>
      </c>
    </row>
    <row r="701" spans="1:4" ht="13.5" customHeight="1" hidden="1">
      <c r="A701" s="144" t="s">
        <v>776</v>
      </c>
      <c r="B701" s="142">
        <v>0</v>
      </c>
      <c r="C701" s="44"/>
      <c r="D701" s="143"/>
    </row>
    <row r="702" spans="1:4" ht="13.5" customHeight="1" hidden="1">
      <c r="A702" s="145" t="s">
        <v>777</v>
      </c>
      <c r="B702" s="142">
        <v>0</v>
      </c>
      <c r="C702" s="44"/>
      <c r="D702" s="143"/>
    </row>
    <row r="703" spans="1:4" ht="13.5" customHeight="1" hidden="1">
      <c r="A703" s="145" t="s">
        <v>778</v>
      </c>
      <c r="B703" s="142">
        <v>0</v>
      </c>
      <c r="C703" s="44"/>
      <c r="D703" s="143"/>
    </row>
    <row r="704" spans="1:4" ht="13.5" customHeight="1" hidden="1">
      <c r="A704" s="145" t="s">
        <v>779</v>
      </c>
      <c r="B704" s="142">
        <v>0</v>
      </c>
      <c r="C704" s="44"/>
      <c r="D704" s="143"/>
    </row>
    <row r="705" spans="1:4" ht="13.5" customHeight="1" hidden="1">
      <c r="A705" s="145" t="s">
        <v>780</v>
      </c>
      <c r="B705" s="142">
        <v>0</v>
      </c>
      <c r="C705" s="44"/>
      <c r="D705" s="143"/>
    </row>
    <row r="706" spans="1:4" ht="13.5" customHeight="1" hidden="1">
      <c r="A706" s="145" t="s">
        <v>781</v>
      </c>
      <c r="B706" s="142">
        <v>0</v>
      </c>
      <c r="C706" s="44"/>
      <c r="D706" s="143"/>
    </row>
    <row r="707" spans="1:4" ht="13.5" customHeight="1" hidden="1">
      <c r="A707" s="144" t="s">
        <v>782</v>
      </c>
      <c r="B707" s="142">
        <v>0</v>
      </c>
      <c r="C707" s="44"/>
      <c r="D707" s="143"/>
    </row>
    <row r="708" spans="1:4" ht="13.5" customHeight="1" hidden="1">
      <c r="A708" s="145" t="s">
        <v>783</v>
      </c>
      <c r="B708" s="142">
        <v>0</v>
      </c>
      <c r="C708" s="44"/>
      <c r="D708" s="143"/>
    </row>
    <row r="709" spans="1:4" ht="13.5" customHeight="1" hidden="1">
      <c r="A709" s="145" t="s">
        <v>784</v>
      </c>
      <c r="B709" s="142">
        <v>0</v>
      </c>
      <c r="C709" s="44"/>
      <c r="D709" s="143"/>
    </row>
    <row r="710" spans="1:4" ht="13.5" customHeight="1" hidden="1">
      <c r="A710" s="145" t="s">
        <v>785</v>
      </c>
      <c r="B710" s="142">
        <v>0</v>
      </c>
      <c r="C710" s="44"/>
      <c r="D710" s="143"/>
    </row>
    <row r="711" spans="1:4" ht="13.5" customHeight="1" hidden="1">
      <c r="A711" s="145" t="s">
        <v>786</v>
      </c>
      <c r="B711" s="142">
        <v>0</v>
      </c>
      <c r="C711" s="44"/>
      <c r="D711" s="143"/>
    </row>
    <row r="712" spans="1:4" ht="13.5" customHeight="1" hidden="1">
      <c r="A712" s="145" t="s">
        <v>787</v>
      </c>
      <c r="B712" s="142">
        <v>0</v>
      </c>
      <c r="C712" s="44"/>
      <c r="D712" s="143"/>
    </row>
    <row r="713" spans="1:4" ht="13.5" customHeight="1">
      <c r="A713" s="144" t="s">
        <v>788</v>
      </c>
      <c r="B713" s="142">
        <v>17</v>
      </c>
      <c r="C713" s="44">
        <f>SUM(C714:C718)</f>
        <v>24</v>
      </c>
      <c r="D713" s="143">
        <f>B713/C713</f>
        <v>0.7083333333333334</v>
      </c>
    </row>
    <row r="714" spans="1:4" ht="13.5" customHeight="1">
      <c r="A714" s="145" t="s">
        <v>789</v>
      </c>
      <c r="B714" s="142">
        <v>17</v>
      </c>
      <c r="C714" s="44">
        <v>24</v>
      </c>
      <c r="D714" s="143">
        <f>B714/C714</f>
        <v>0.7083333333333334</v>
      </c>
    </row>
    <row r="715" spans="1:4" ht="13.5" customHeight="1" hidden="1">
      <c r="A715" s="145" t="s">
        <v>790</v>
      </c>
      <c r="B715" s="142">
        <v>0</v>
      </c>
      <c r="C715" s="44"/>
      <c r="D715" s="143" t="e">
        <f aca="true" t="shared" si="21" ref="D715:D729">B715/C715</f>
        <v>#DIV/0!</v>
      </c>
    </row>
    <row r="716" spans="1:4" ht="13.5" customHeight="1" hidden="1">
      <c r="A716" s="145" t="s">
        <v>791</v>
      </c>
      <c r="B716" s="142">
        <v>0</v>
      </c>
      <c r="C716" s="44"/>
      <c r="D716" s="143" t="e">
        <f t="shared" si="21"/>
        <v>#DIV/0!</v>
      </c>
    </row>
    <row r="717" spans="1:4" ht="13.5" customHeight="1" hidden="1">
      <c r="A717" s="145" t="s">
        <v>792</v>
      </c>
      <c r="B717" s="142">
        <v>0</v>
      </c>
      <c r="C717" s="44"/>
      <c r="D717" s="143" t="e">
        <f t="shared" si="21"/>
        <v>#DIV/0!</v>
      </c>
    </row>
    <row r="718" spans="1:4" ht="13.5" customHeight="1" hidden="1">
      <c r="A718" s="145" t="s">
        <v>793</v>
      </c>
      <c r="B718" s="142">
        <v>0</v>
      </c>
      <c r="C718" s="44"/>
      <c r="D718" s="143" t="e">
        <f t="shared" si="21"/>
        <v>#DIV/0!</v>
      </c>
    </row>
    <row r="719" spans="1:4" ht="13.5" customHeight="1" hidden="1">
      <c r="A719" s="144" t="s">
        <v>794</v>
      </c>
      <c r="B719" s="142">
        <v>0</v>
      </c>
      <c r="C719" s="44"/>
      <c r="D719" s="143" t="e">
        <f t="shared" si="21"/>
        <v>#DIV/0!</v>
      </c>
    </row>
    <row r="720" spans="1:4" ht="13.5" customHeight="1" hidden="1">
      <c r="A720" s="145" t="s">
        <v>795</v>
      </c>
      <c r="B720" s="142">
        <v>0</v>
      </c>
      <c r="C720" s="44"/>
      <c r="D720" s="143" t="e">
        <f t="shared" si="21"/>
        <v>#DIV/0!</v>
      </c>
    </row>
    <row r="721" spans="1:4" ht="13.5" customHeight="1" hidden="1">
      <c r="A721" s="145" t="s">
        <v>796</v>
      </c>
      <c r="B721" s="142">
        <v>0</v>
      </c>
      <c r="C721" s="44"/>
      <c r="D721" s="143" t="e">
        <f t="shared" si="21"/>
        <v>#DIV/0!</v>
      </c>
    </row>
    <row r="722" spans="1:4" ht="13.5" customHeight="1" hidden="1">
      <c r="A722" s="144" t="s">
        <v>797</v>
      </c>
      <c r="B722" s="142">
        <v>0</v>
      </c>
      <c r="C722" s="44"/>
      <c r="D722" s="143" t="e">
        <f t="shared" si="21"/>
        <v>#DIV/0!</v>
      </c>
    </row>
    <row r="723" spans="1:4" ht="13.5" customHeight="1" hidden="1">
      <c r="A723" s="145" t="s">
        <v>798</v>
      </c>
      <c r="B723" s="142">
        <v>0</v>
      </c>
      <c r="C723" s="44"/>
      <c r="D723" s="143" t="e">
        <f t="shared" si="21"/>
        <v>#DIV/0!</v>
      </c>
    </row>
    <row r="724" spans="1:4" ht="13.5" customHeight="1" hidden="1">
      <c r="A724" s="145" t="s">
        <v>799</v>
      </c>
      <c r="B724" s="142">
        <v>0</v>
      </c>
      <c r="C724" s="44"/>
      <c r="D724" s="143" t="e">
        <f t="shared" si="21"/>
        <v>#DIV/0!</v>
      </c>
    </row>
    <row r="725" spans="1:4" ht="13.5" customHeight="1" hidden="1">
      <c r="A725" s="144" t="s">
        <v>800</v>
      </c>
      <c r="B725" s="142">
        <v>0</v>
      </c>
      <c r="C725" s="44"/>
      <c r="D725" s="143" t="e">
        <f t="shared" si="21"/>
        <v>#DIV/0!</v>
      </c>
    </row>
    <row r="726" spans="1:4" ht="13.5" customHeight="1" hidden="1">
      <c r="A726" s="145" t="s">
        <v>801</v>
      </c>
      <c r="B726" s="142">
        <v>0</v>
      </c>
      <c r="C726" s="44"/>
      <c r="D726" s="143" t="e">
        <f t="shared" si="21"/>
        <v>#DIV/0!</v>
      </c>
    </row>
    <row r="727" spans="1:4" ht="13.5" customHeight="1">
      <c r="A727" s="144" t="s">
        <v>802</v>
      </c>
      <c r="B727" s="142">
        <v>0</v>
      </c>
      <c r="C727" s="44">
        <f>C728</f>
        <v>30</v>
      </c>
      <c r="D727" s="143">
        <f t="shared" si="21"/>
        <v>0</v>
      </c>
    </row>
    <row r="728" spans="1:4" ht="13.5" customHeight="1">
      <c r="A728" s="145" t="s">
        <v>803</v>
      </c>
      <c r="B728" s="142">
        <v>0</v>
      </c>
      <c r="C728" s="44">
        <v>30</v>
      </c>
      <c r="D728" s="143">
        <f t="shared" si="21"/>
        <v>0</v>
      </c>
    </row>
    <row r="729" spans="1:4" ht="13.5" customHeight="1" hidden="1">
      <c r="A729" s="144" t="s">
        <v>804</v>
      </c>
      <c r="B729" s="142">
        <v>0</v>
      </c>
      <c r="C729" s="44"/>
      <c r="D729" s="143" t="e">
        <f t="shared" si="21"/>
        <v>#DIV/0!</v>
      </c>
    </row>
    <row r="730" spans="1:4" ht="13.5" customHeight="1" hidden="1">
      <c r="A730" s="145" t="s">
        <v>805</v>
      </c>
      <c r="B730" s="142">
        <v>0</v>
      </c>
      <c r="C730" s="44"/>
      <c r="D730" s="143"/>
    </row>
    <row r="731" spans="1:4" ht="13.5" customHeight="1" hidden="1">
      <c r="A731" s="145" t="s">
        <v>806</v>
      </c>
      <c r="B731" s="142">
        <v>0</v>
      </c>
      <c r="C731" s="44"/>
      <c r="D731" s="143"/>
    </row>
    <row r="732" spans="1:4" ht="13.5" customHeight="1" hidden="1">
      <c r="A732" s="145" t="s">
        <v>807</v>
      </c>
      <c r="B732" s="142">
        <v>0</v>
      </c>
      <c r="C732" s="44"/>
      <c r="D732" s="143"/>
    </row>
    <row r="733" spans="1:4" ht="13.5" customHeight="1" hidden="1">
      <c r="A733" s="145" t="s">
        <v>808</v>
      </c>
      <c r="B733" s="142">
        <v>0</v>
      </c>
      <c r="C733" s="44"/>
      <c r="D733" s="143"/>
    </row>
    <row r="734" spans="1:4" ht="13.5" customHeight="1" hidden="1">
      <c r="A734" s="145" t="s">
        <v>809</v>
      </c>
      <c r="B734" s="142">
        <v>0</v>
      </c>
      <c r="C734" s="44"/>
      <c r="D734" s="143" t="e">
        <f>B734/C734</f>
        <v>#DIV/0!</v>
      </c>
    </row>
    <row r="735" spans="1:4" ht="13.5" customHeight="1" hidden="1">
      <c r="A735" s="144" t="s">
        <v>810</v>
      </c>
      <c r="B735" s="142">
        <v>0</v>
      </c>
      <c r="C735" s="44"/>
      <c r="D735" s="143"/>
    </row>
    <row r="736" spans="1:4" ht="13.5" customHeight="1" hidden="1">
      <c r="A736" s="145" t="s">
        <v>811</v>
      </c>
      <c r="B736" s="142">
        <v>0</v>
      </c>
      <c r="C736" s="44"/>
      <c r="D736" s="143"/>
    </row>
    <row r="737" spans="1:4" ht="13.5" customHeight="1" hidden="1">
      <c r="A737" s="144" t="s">
        <v>812</v>
      </c>
      <c r="B737" s="142">
        <v>0</v>
      </c>
      <c r="C737" s="44"/>
      <c r="D737" s="143"/>
    </row>
    <row r="738" spans="1:4" ht="13.5" customHeight="1" hidden="1">
      <c r="A738" s="145" t="s">
        <v>813</v>
      </c>
      <c r="B738" s="142">
        <v>0</v>
      </c>
      <c r="C738" s="44"/>
      <c r="D738" s="143"/>
    </row>
    <row r="739" spans="1:4" ht="13.5" customHeight="1" hidden="1">
      <c r="A739" s="144" t="s">
        <v>814</v>
      </c>
      <c r="B739" s="142">
        <v>0</v>
      </c>
      <c r="C739" s="44"/>
      <c r="D739" s="143"/>
    </row>
    <row r="740" spans="1:4" ht="13.5" customHeight="1" hidden="1">
      <c r="A740" s="145" t="s">
        <v>258</v>
      </c>
      <c r="B740" s="142">
        <v>0</v>
      </c>
      <c r="C740" s="44"/>
      <c r="D740" s="143"/>
    </row>
    <row r="741" spans="1:4" ht="13.5" customHeight="1" hidden="1">
      <c r="A741" s="145" t="s">
        <v>259</v>
      </c>
      <c r="B741" s="142">
        <v>0</v>
      </c>
      <c r="C741" s="44"/>
      <c r="D741" s="143"/>
    </row>
    <row r="742" spans="1:4" ht="13.5" customHeight="1" hidden="1">
      <c r="A742" s="145" t="s">
        <v>260</v>
      </c>
      <c r="B742" s="142">
        <v>0</v>
      </c>
      <c r="C742" s="44"/>
      <c r="D742" s="143"/>
    </row>
    <row r="743" spans="1:4" ht="13.5" customHeight="1" hidden="1">
      <c r="A743" s="145" t="s">
        <v>815</v>
      </c>
      <c r="B743" s="142">
        <v>0</v>
      </c>
      <c r="C743" s="44"/>
      <c r="D743" s="143"/>
    </row>
    <row r="744" spans="1:4" ht="13.5" customHeight="1" hidden="1">
      <c r="A744" s="145" t="s">
        <v>816</v>
      </c>
      <c r="B744" s="142">
        <v>0</v>
      </c>
      <c r="C744" s="44"/>
      <c r="D744" s="143"/>
    </row>
    <row r="745" spans="1:4" ht="13.5" customHeight="1" hidden="1">
      <c r="A745" s="145" t="s">
        <v>817</v>
      </c>
      <c r="B745" s="142">
        <v>0</v>
      </c>
      <c r="C745" s="44"/>
      <c r="D745" s="143"/>
    </row>
    <row r="746" spans="1:4" ht="13.5" customHeight="1" hidden="1">
      <c r="A746" s="145" t="s">
        <v>818</v>
      </c>
      <c r="B746" s="142">
        <v>0</v>
      </c>
      <c r="C746" s="44"/>
      <c r="D746" s="143"/>
    </row>
    <row r="747" spans="1:4" ht="13.5" customHeight="1" hidden="1">
      <c r="A747" s="145" t="s">
        <v>819</v>
      </c>
      <c r="B747" s="142">
        <v>0</v>
      </c>
      <c r="C747" s="44"/>
      <c r="D747" s="143"/>
    </row>
    <row r="748" spans="1:4" ht="13.5" customHeight="1" hidden="1">
      <c r="A748" s="145" t="s">
        <v>820</v>
      </c>
      <c r="B748" s="142">
        <v>0</v>
      </c>
      <c r="C748" s="44"/>
      <c r="D748" s="143"/>
    </row>
    <row r="749" spans="1:4" ht="13.5" customHeight="1" hidden="1">
      <c r="A749" s="145" t="s">
        <v>821</v>
      </c>
      <c r="B749" s="142">
        <v>0</v>
      </c>
      <c r="C749" s="44"/>
      <c r="D749" s="143"/>
    </row>
    <row r="750" spans="1:4" ht="13.5" customHeight="1" hidden="1">
      <c r="A750" s="145" t="s">
        <v>301</v>
      </c>
      <c r="B750" s="142">
        <v>0</v>
      </c>
      <c r="C750" s="44"/>
      <c r="D750" s="143"/>
    </row>
    <row r="751" spans="1:4" ht="13.5" customHeight="1" hidden="1">
      <c r="A751" s="145" t="s">
        <v>822</v>
      </c>
      <c r="B751" s="142">
        <v>0</v>
      </c>
      <c r="C751" s="44"/>
      <c r="D751" s="143"/>
    </row>
    <row r="752" spans="1:4" ht="13.5" customHeight="1" hidden="1">
      <c r="A752" s="145" t="s">
        <v>267</v>
      </c>
      <c r="B752" s="142">
        <v>0</v>
      </c>
      <c r="C752" s="44"/>
      <c r="D752" s="143"/>
    </row>
    <row r="753" spans="1:4" ht="13.5" customHeight="1" hidden="1">
      <c r="A753" s="145" t="s">
        <v>823</v>
      </c>
      <c r="B753" s="142">
        <v>0</v>
      </c>
      <c r="C753" s="44"/>
      <c r="D753" s="143"/>
    </row>
    <row r="754" spans="1:4" ht="13.5" customHeight="1" hidden="1">
      <c r="A754" s="144" t="s">
        <v>824</v>
      </c>
      <c r="B754" s="142">
        <v>0</v>
      </c>
      <c r="C754" s="44"/>
      <c r="D754" s="143" t="e">
        <f aca="true" t="shared" si="22" ref="D754:D759">B754/C754</f>
        <v>#DIV/0!</v>
      </c>
    </row>
    <row r="755" spans="1:4" ht="13.5" customHeight="1" hidden="1">
      <c r="A755" s="145" t="s">
        <v>825</v>
      </c>
      <c r="B755" s="142">
        <v>0</v>
      </c>
      <c r="C755" s="44"/>
      <c r="D755" s="143" t="e">
        <f t="shared" si="22"/>
        <v>#DIV/0!</v>
      </c>
    </row>
    <row r="756" spans="1:4" ht="13.5" customHeight="1">
      <c r="A756" s="144" t="s">
        <v>826</v>
      </c>
      <c r="B756" s="142">
        <v>11136</v>
      </c>
      <c r="C756" s="44">
        <f>C757+C769+C771+C774+C776+C778</f>
        <v>9199</v>
      </c>
      <c r="D756" s="143">
        <f t="shared" si="22"/>
        <v>1.210566365909338</v>
      </c>
    </row>
    <row r="757" spans="1:4" ht="13.5" customHeight="1">
      <c r="A757" s="144" t="s">
        <v>827</v>
      </c>
      <c r="B757" s="142">
        <v>2336</v>
      </c>
      <c r="C757" s="44">
        <f>SUM(C758:C768)</f>
        <v>1585</v>
      </c>
      <c r="D757" s="143">
        <f t="shared" si="22"/>
        <v>1.4738170347003154</v>
      </c>
    </row>
    <row r="758" spans="1:4" ht="13.5" customHeight="1">
      <c r="A758" s="145" t="s">
        <v>258</v>
      </c>
      <c r="B758" s="142">
        <v>216</v>
      </c>
      <c r="C758" s="44">
        <v>259</v>
      </c>
      <c r="D758" s="143">
        <f t="shared" si="22"/>
        <v>0.833976833976834</v>
      </c>
    </row>
    <row r="759" spans="1:4" ht="13.5" customHeight="1">
      <c r="A759" s="145" t="s">
        <v>259</v>
      </c>
      <c r="B759" s="142">
        <v>183</v>
      </c>
      <c r="C759" s="44">
        <v>408</v>
      </c>
      <c r="D759" s="143">
        <f t="shared" si="22"/>
        <v>0.4485294117647059</v>
      </c>
    </row>
    <row r="760" spans="1:4" ht="13.5" customHeight="1" hidden="1">
      <c r="A760" s="145" t="s">
        <v>260</v>
      </c>
      <c r="B760" s="142">
        <v>0</v>
      </c>
      <c r="C760" s="44"/>
      <c r="D760" s="143"/>
    </row>
    <row r="761" spans="1:4" ht="13.5" customHeight="1">
      <c r="A761" s="145" t="s">
        <v>828</v>
      </c>
      <c r="B761" s="142">
        <v>1907</v>
      </c>
      <c r="C761" s="44">
        <v>913</v>
      </c>
      <c r="D761" s="143">
        <f>B761/C761</f>
        <v>2.0887185104052572</v>
      </c>
    </row>
    <row r="762" spans="1:4" ht="13.5" customHeight="1" hidden="1">
      <c r="A762" s="145" t="s">
        <v>829</v>
      </c>
      <c r="B762" s="142">
        <v>0</v>
      </c>
      <c r="C762" s="44"/>
      <c r="D762" s="143"/>
    </row>
    <row r="763" spans="1:4" ht="13.5" customHeight="1" hidden="1">
      <c r="A763" s="145" t="s">
        <v>830</v>
      </c>
      <c r="B763" s="142">
        <v>0</v>
      </c>
      <c r="C763" s="44"/>
      <c r="D763" s="143" t="e">
        <f>B763/C763</f>
        <v>#DIV/0!</v>
      </c>
    </row>
    <row r="764" spans="1:4" ht="13.5" customHeight="1" hidden="1">
      <c r="A764" s="145" t="s">
        <v>831</v>
      </c>
      <c r="B764" s="142">
        <v>0</v>
      </c>
      <c r="C764" s="44"/>
      <c r="D764" s="143"/>
    </row>
    <row r="765" spans="1:4" ht="13.5" customHeight="1" hidden="1">
      <c r="A765" s="145" t="s">
        <v>832</v>
      </c>
      <c r="B765" s="142">
        <v>0</v>
      </c>
      <c r="C765" s="44"/>
      <c r="D765" s="143"/>
    </row>
    <row r="766" spans="1:4" ht="13.5" customHeight="1" hidden="1">
      <c r="A766" s="145" t="s">
        <v>833</v>
      </c>
      <c r="B766" s="142">
        <v>0</v>
      </c>
      <c r="C766" s="44"/>
      <c r="D766" s="143"/>
    </row>
    <row r="767" spans="1:4" ht="13.5" customHeight="1" hidden="1">
      <c r="A767" s="145" t="s">
        <v>834</v>
      </c>
      <c r="B767" s="142">
        <v>0</v>
      </c>
      <c r="C767" s="44"/>
      <c r="D767" s="143"/>
    </row>
    <row r="768" spans="1:4" ht="13.5" customHeight="1">
      <c r="A768" s="145" t="s">
        <v>835</v>
      </c>
      <c r="B768" s="142">
        <v>30</v>
      </c>
      <c r="C768" s="44">
        <v>5</v>
      </c>
      <c r="D768" s="143">
        <f aca="true" t="shared" si="23" ref="D768:D775">B768/C768</f>
        <v>6</v>
      </c>
    </row>
    <row r="769" spans="1:4" ht="13.5" customHeight="1" hidden="1">
      <c r="A769" s="144" t="s">
        <v>836</v>
      </c>
      <c r="B769" s="142">
        <v>0</v>
      </c>
      <c r="C769" s="44">
        <f>C770</f>
        <v>0</v>
      </c>
      <c r="D769" s="143" t="e">
        <f t="shared" si="23"/>
        <v>#DIV/0!</v>
      </c>
    </row>
    <row r="770" spans="1:4" ht="13.5" customHeight="1" hidden="1">
      <c r="A770" s="145" t="s">
        <v>837</v>
      </c>
      <c r="B770" s="142">
        <v>0</v>
      </c>
      <c r="C770" s="44"/>
      <c r="D770" s="143" t="e">
        <f t="shared" si="23"/>
        <v>#DIV/0!</v>
      </c>
    </row>
    <row r="771" spans="1:4" ht="13.5" customHeight="1">
      <c r="A771" s="144" t="s">
        <v>838</v>
      </c>
      <c r="B771" s="142">
        <v>4244</v>
      </c>
      <c r="C771" s="44">
        <f>C772+C773</f>
        <v>3100</v>
      </c>
      <c r="D771" s="143">
        <f t="shared" si="23"/>
        <v>1.3690322580645162</v>
      </c>
    </row>
    <row r="772" spans="1:4" ht="13.5" customHeight="1">
      <c r="A772" s="145" t="s">
        <v>839</v>
      </c>
      <c r="B772" s="142">
        <v>3</v>
      </c>
      <c r="C772" s="44">
        <v>25</v>
      </c>
      <c r="D772" s="143">
        <f t="shared" si="23"/>
        <v>0.12</v>
      </c>
    </row>
    <row r="773" spans="1:4" ht="13.5" customHeight="1">
      <c r="A773" s="145" t="s">
        <v>840</v>
      </c>
      <c r="B773" s="142">
        <v>4241</v>
      </c>
      <c r="C773" s="44">
        <v>3075</v>
      </c>
      <c r="D773" s="143">
        <f t="shared" si="23"/>
        <v>1.3791869918699187</v>
      </c>
    </row>
    <row r="774" spans="1:4" ht="13.5" customHeight="1">
      <c r="A774" s="144" t="s">
        <v>841</v>
      </c>
      <c r="B774" s="142">
        <v>1083</v>
      </c>
      <c r="C774" s="44">
        <f>C775</f>
        <v>1244</v>
      </c>
      <c r="D774" s="143">
        <f t="shared" si="23"/>
        <v>0.8705787781350482</v>
      </c>
    </row>
    <row r="775" spans="1:4" ht="13.5" customHeight="1">
      <c r="A775" s="145" t="s">
        <v>842</v>
      </c>
      <c r="B775" s="142">
        <v>1083</v>
      </c>
      <c r="C775" s="44">
        <v>1244</v>
      </c>
      <c r="D775" s="143">
        <f t="shared" si="23"/>
        <v>0.8705787781350482</v>
      </c>
    </row>
    <row r="776" spans="1:4" ht="13.5" customHeight="1" hidden="1">
      <c r="A776" s="144" t="s">
        <v>843</v>
      </c>
      <c r="B776" s="142">
        <v>0</v>
      </c>
      <c r="C776" s="44"/>
      <c r="D776" s="143"/>
    </row>
    <row r="777" spans="1:4" ht="13.5" customHeight="1" hidden="1">
      <c r="A777" s="145" t="s">
        <v>844</v>
      </c>
      <c r="B777" s="142">
        <v>0</v>
      </c>
      <c r="C777" s="44"/>
      <c r="D777" s="143"/>
    </row>
    <row r="778" spans="1:4" ht="13.5" customHeight="1">
      <c r="A778" s="144" t="s">
        <v>845</v>
      </c>
      <c r="B778" s="142">
        <v>3473</v>
      </c>
      <c r="C778" s="44">
        <f>C779</f>
        <v>3270</v>
      </c>
      <c r="D778" s="143">
        <f aca="true" t="shared" si="24" ref="D778:D783">B778/C778</f>
        <v>1.0620795107033638</v>
      </c>
    </row>
    <row r="779" spans="1:4" ht="13.5" customHeight="1">
      <c r="A779" s="145" t="s">
        <v>846</v>
      </c>
      <c r="B779" s="142">
        <v>3473</v>
      </c>
      <c r="C779" s="44">
        <v>3270</v>
      </c>
      <c r="D779" s="143">
        <f t="shared" si="24"/>
        <v>1.0620795107033638</v>
      </c>
    </row>
    <row r="780" spans="1:4" ht="13.5" customHeight="1">
      <c r="A780" s="144" t="s">
        <v>847</v>
      </c>
      <c r="B780" s="142">
        <v>4572</v>
      </c>
      <c r="C780" s="44">
        <f>C781+C807+C835+C862+C873+C884+C890+C897+C904+C908</f>
        <v>8057</v>
      </c>
      <c r="D780" s="143">
        <f t="shared" si="24"/>
        <v>0.5674568698026561</v>
      </c>
    </row>
    <row r="781" spans="1:4" ht="13.5" customHeight="1">
      <c r="A781" s="144" t="s">
        <v>848</v>
      </c>
      <c r="B781" s="142">
        <v>1561</v>
      </c>
      <c r="C781" s="44">
        <f>SUM(C782:C806)</f>
        <v>1781</v>
      </c>
      <c r="D781" s="143">
        <f t="shared" si="24"/>
        <v>0.8764738910724312</v>
      </c>
    </row>
    <row r="782" spans="1:4" ht="13.5" customHeight="1">
      <c r="A782" s="145" t="s">
        <v>258</v>
      </c>
      <c r="B782" s="142">
        <v>717</v>
      </c>
      <c r="C782" s="44">
        <v>649</v>
      </c>
      <c r="D782" s="143">
        <f t="shared" si="24"/>
        <v>1.1047765793528506</v>
      </c>
    </row>
    <row r="783" spans="1:4" ht="13.5" customHeight="1">
      <c r="A783" s="145" t="s">
        <v>259</v>
      </c>
      <c r="B783" s="142">
        <v>142</v>
      </c>
      <c r="C783" s="44">
        <v>280</v>
      </c>
      <c r="D783" s="143">
        <f t="shared" si="24"/>
        <v>0.5071428571428571</v>
      </c>
    </row>
    <row r="784" spans="1:4" ht="13.5" customHeight="1" hidden="1">
      <c r="A784" s="145" t="s">
        <v>260</v>
      </c>
      <c r="B784" s="142">
        <v>0</v>
      </c>
      <c r="C784" s="44"/>
      <c r="D784" s="143"/>
    </row>
    <row r="785" spans="1:4" ht="13.5" customHeight="1" hidden="1">
      <c r="A785" s="145" t="s">
        <v>267</v>
      </c>
      <c r="B785" s="142">
        <v>0</v>
      </c>
      <c r="C785" s="44"/>
      <c r="D785" s="143"/>
    </row>
    <row r="786" spans="1:4" ht="13.5" customHeight="1" hidden="1">
      <c r="A786" s="145" t="s">
        <v>849</v>
      </c>
      <c r="B786" s="142">
        <v>0</v>
      </c>
      <c r="C786" s="44"/>
      <c r="D786" s="143"/>
    </row>
    <row r="787" spans="1:4" ht="13.5" customHeight="1">
      <c r="A787" s="145" t="s">
        <v>850</v>
      </c>
      <c r="B787" s="142">
        <v>33</v>
      </c>
      <c r="C787" s="44">
        <v>9</v>
      </c>
      <c r="D787" s="143">
        <f aca="true" t="shared" si="25" ref="D787:D795">B787/C787</f>
        <v>3.6666666666666665</v>
      </c>
    </row>
    <row r="788" spans="1:4" ht="13.5" customHeight="1">
      <c r="A788" s="145" t="s">
        <v>851</v>
      </c>
      <c r="B788" s="142">
        <v>81</v>
      </c>
      <c r="C788" s="44">
        <v>47</v>
      </c>
      <c r="D788" s="143">
        <f t="shared" si="25"/>
        <v>1.7234042553191489</v>
      </c>
    </row>
    <row r="789" spans="1:4" ht="13.5" customHeight="1">
      <c r="A789" s="145" t="s">
        <v>852</v>
      </c>
      <c r="B789" s="142">
        <v>6</v>
      </c>
      <c r="C789" s="44">
        <v>40</v>
      </c>
      <c r="D789" s="143">
        <f t="shared" si="25"/>
        <v>0.15</v>
      </c>
    </row>
    <row r="790" spans="1:4" ht="13.5" customHeight="1">
      <c r="A790" s="145" t="s">
        <v>853</v>
      </c>
      <c r="B790" s="142">
        <v>5</v>
      </c>
      <c r="C790" s="44">
        <v>5</v>
      </c>
      <c r="D790" s="143">
        <f t="shared" si="25"/>
        <v>1</v>
      </c>
    </row>
    <row r="791" spans="1:4" ht="13.5" customHeight="1" hidden="1">
      <c r="A791" s="145" t="s">
        <v>854</v>
      </c>
      <c r="B791" s="142">
        <v>0</v>
      </c>
      <c r="C791" s="44"/>
      <c r="D791" s="143" t="e">
        <f t="shared" si="25"/>
        <v>#DIV/0!</v>
      </c>
    </row>
    <row r="792" spans="1:4" ht="13.5" customHeight="1">
      <c r="A792" s="145" t="s">
        <v>855</v>
      </c>
      <c r="B792" s="142">
        <v>2</v>
      </c>
      <c r="C792" s="44"/>
      <c r="D792" s="143" t="e">
        <f t="shared" si="25"/>
        <v>#DIV/0!</v>
      </c>
    </row>
    <row r="793" spans="1:4" ht="13.5" customHeight="1" hidden="1">
      <c r="A793" s="145" t="s">
        <v>856</v>
      </c>
      <c r="B793" s="142">
        <v>0</v>
      </c>
      <c r="C793" s="44"/>
      <c r="D793" s="143" t="e">
        <f t="shared" si="25"/>
        <v>#DIV/0!</v>
      </c>
    </row>
    <row r="794" spans="1:4" ht="13.5" customHeight="1">
      <c r="A794" s="145" t="s">
        <v>857</v>
      </c>
      <c r="B794" s="142">
        <v>5</v>
      </c>
      <c r="C794" s="44">
        <v>13</v>
      </c>
      <c r="D794" s="143">
        <f t="shared" si="25"/>
        <v>0.38461538461538464</v>
      </c>
    </row>
    <row r="795" spans="1:4" ht="13.5" customHeight="1">
      <c r="A795" s="145" t="s">
        <v>858</v>
      </c>
      <c r="B795" s="142">
        <v>0</v>
      </c>
      <c r="C795" s="44">
        <v>4</v>
      </c>
      <c r="D795" s="143">
        <f t="shared" si="25"/>
        <v>0</v>
      </c>
    </row>
    <row r="796" spans="1:4" ht="13.5" customHeight="1" hidden="1">
      <c r="A796" s="145" t="s">
        <v>859</v>
      </c>
      <c r="B796" s="142">
        <v>0</v>
      </c>
      <c r="C796" s="44"/>
      <c r="D796" s="143"/>
    </row>
    <row r="797" spans="1:4" ht="13.5" customHeight="1">
      <c r="A797" s="145" t="s">
        <v>860</v>
      </c>
      <c r="B797" s="142">
        <v>12</v>
      </c>
      <c r="C797" s="44">
        <v>8</v>
      </c>
      <c r="D797" s="143">
        <f aca="true" t="shared" si="26" ref="D797:D809">B797/C797</f>
        <v>1.5</v>
      </c>
    </row>
    <row r="798" spans="1:4" ht="13.5" customHeight="1">
      <c r="A798" s="145" t="s">
        <v>861</v>
      </c>
      <c r="B798" s="142">
        <v>25</v>
      </c>
      <c r="C798" s="44">
        <v>72</v>
      </c>
      <c r="D798" s="143">
        <f t="shared" si="26"/>
        <v>0.3472222222222222</v>
      </c>
    </row>
    <row r="799" spans="1:4" ht="13.5" customHeight="1">
      <c r="A799" s="145" t="s">
        <v>862</v>
      </c>
      <c r="B799" s="142">
        <v>0</v>
      </c>
      <c r="C799" s="44">
        <v>7</v>
      </c>
      <c r="D799" s="143">
        <f t="shared" si="26"/>
        <v>0</v>
      </c>
    </row>
    <row r="800" spans="1:4" ht="13.5" customHeight="1">
      <c r="A800" s="145" t="s">
        <v>863</v>
      </c>
      <c r="B800" s="142">
        <v>17</v>
      </c>
      <c r="C800" s="44">
        <v>180</v>
      </c>
      <c r="D800" s="143">
        <f t="shared" si="26"/>
        <v>0.09444444444444444</v>
      </c>
    </row>
    <row r="801" spans="1:4" ht="13.5" customHeight="1" hidden="1">
      <c r="A801" s="145" t="s">
        <v>864</v>
      </c>
      <c r="B801" s="142">
        <v>0</v>
      </c>
      <c r="C801" s="44"/>
      <c r="D801" s="143" t="e">
        <f t="shared" si="26"/>
        <v>#DIV/0!</v>
      </c>
    </row>
    <row r="802" spans="1:4" ht="13.5" customHeight="1" hidden="1">
      <c r="A802" s="145" t="s">
        <v>865</v>
      </c>
      <c r="B802" s="142">
        <v>0</v>
      </c>
      <c r="C802" s="44"/>
      <c r="D802" s="143" t="e">
        <f t="shared" si="26"/>
        <v>#DIV/0!</v>
      </c>
    </row>
    <row r="803" spans="1:4" ht="13.5" customHeight="1">
      <c r="A803" s="145" t="s">
        <v>866</v>
      </c>
      <c r="B803" s="142">
        <v>0</v>
      </c>
      <c r="C803" s="44">
        <v>5</v>
      </c>
      <c r="D803" s="143">
        <f t="shared" si="26"/>
        <v>0</v>
      </c>
    </row>
    <row r="804" spans="1:4" ht="13.5" customHeight="1">
      <c r="A804" s="145" t="s">
        <v>867</v>
      </c>
      <c r="B804" s="142">
        <v>0</v>
      </c>
      <c r="C804" s="44">
        <v>2</v>
      </c>
      <c r="D804" s="143">
        <f t="shared" si="26"/>
        <v>0</v>
      </c>
    </row>
    <row r="805" spans="1:4" ht="13.5" customHeight="1">
      <c r="A805" s="145" t="s">
        <v>868</v>
      </c>
      <c r="B805" s="142"/>
      <c r="C805" s="44">
        <v>3</v>
      </c>
      <c r="D805" s="143">
        <f t="shared" si="26"/>
        <v>0</v>
      </c>
    </row>
    <row r="806" spans="1:4" ht="13.5" customHeight="1">
      <c r="A806" s="145" t="s">
        <v>869</v>
      </c>
      <c r="B806" s="142">
        <v>516</v>
      </c>
      <c r="C806" s="44">
        <v>457</v>
      </c>
      <c r="D806" s="143">
        <f t="shared" si="26"/>
        <v>1.1291028446389497</v>
      </c>
    </row>
    <row r="807" spans="1:4" ht="13.5" customHeight="1">
      <c r="A807" s="144" t="s">
        <v>870</v>
      </c>
      <c r="B807" s="142">
        <v>232</v>
      </c>
      <c r="C807" s="44">
        <f>SUM(C808:C834)</f>
        <v>324</v>
      </c>
      <c r="D807" s="143">
        <f t="shared" si="26"/>
        <v>0.7160493827160493</v>
      </c>
    </row>
    <row r="808" spans="1:4" ht="13.5" customHeight="1" hidden="1">
      <c r="A808" s="145" t="s">
        <v>258</v>
      </c>
      <c r="B808" s="142"/>
      <c r="C808" s="44"/>
      <c r="D808" s="143" t="e">
        <f t="shared" si="26"/>
        <v>#DIV/0!</v>
      </c>
    </row>
    <row r="809" spans="1:4" ht="13.5" customHeight="1">
      <c r="A809" s="145" t="s">
        <v>259</v>
      </c>
      <c r="B809" s="142">
        <v>48</v>
      </c>
      <c r="C809" s="44">
        <v>78</v>
      </c>
      <c r="D809" s="143">
        <f t="shared" si="26"/>
        <v>0.6153846153846154</v>
      </c>
    </row>
    <row r="810" spans="1:4" ht="13.5" customHeight="1" hidden="1">
      <c r="A810" s="145" t="s">
        <v>260</v>
      </c>
      <c r="B810" s="142">
        <v>0</v>
      </c>
      <c r="C810" s="44"/>
      <c r="D810" s="143"/>
    </row>
    <row r="811" spans="1:4" ht="13.5" customHeight="1" hidden="1">
      <c r="A811" s="145" t="s">
        <v>871</v>
      </c>
      <c r="B811" s="142">
        <v>0</v>
      </c>
      <c r="C811" s="44"/>
      <c r="D811" s="143"/>
    </row>
    <row r="812" spans="1:4" ht="13.5" customHeight="1">
      <c r="A812" s="145" t="s">
        <v>872</v>
      </c>
      <c r="B812" s="142">
        <v>78</v>
      </c>
      <c r="C812" s="44">
        <v>125</v>
      </c>
      <c r="D812" s="143">
        <f>B812/C812</f>
        <v>0.624</v>
      </c>
    </row>
    <row r="813" spans="1:4" ht="13.5" customHeight="1" hidden="1">
      <c r="A813" s="145" t="s">
        <v>873</v>
      </c>
      <c r="B813" s="142">
        <v>0</v>
      </c>
      <c r="C813" s="44"/>
      <c r="D813" s="143" t="e">
        <f>B813/C813</f>
        <v>#DIV/0!</v>
      </c>
    </row>
    <row r="814" spans="1:4" ht="13.5" customHeight="1">
      <c r="A814" s="145" t="s">
        <v>874</v>
      </c>
      <c r="B814" s="142">
        <v>2</v>
      </c>
      <c r="C814" s="44"/>
      <c r="D814" s="143" t="e">
        <f>B814/C814</f>
        <v>#DIV/0!</v>
      </c>
    </row>
    <row r="815" spans="1:4" ht="13.5" customHeight="1" hidden="1">
      <c r="A815" s="145" t="s">
        <v>875</v>
      </c>
      <c r="B815" s="142">
        <v>0</v>
      </c>
      <c r="C815" s="44"/>
      <c r="D815" s="143"/>
    </row>
    <row r="816" spans="1:4" ht="13.5" customHeight="1">
      <c r="A816" s="145" t="s">
        <v>876</v>
      </c>
      <c r="B816" s="142">
        <v>44</v>
      </c>
      <c r="C816" s="44">
        <v>47</v>
      </c>
      <c r="D816" s="143">
        <f>B816/C816</f>
        <v>0.9361702127659575</v>
      </c>
    </row>
    <row r="817" spans="1:4" ht="13.5" customHeight="1" hidden="1">
      <c r="A817" s="145" t="s">
        <v>877</v>
      </c>
      <c r="B817" s="142"/>
      <c r="C817" s="44"/>
      <c r="D817" s="143" t="e">
        <f aca="true" t="shared" si="27" ref="D817:D837">B817/C817</f>
        <v>#DIV/0!</v>
      </c>
    </row>
    <row r="818" spans="1:4" ht="13.5" customHeight="1" hidden="1">
      <c r="A818" s="145" t="s">
        <v>878</v>
      </c>
      <c r="B818" s="142">
        <v>0</v>
      </c>
      <c r="C818" s="44"/>
      <c r="D818" s="143" t="e">
        <f t="shared" si="27"/>
        <v>#DIV/0!</v>
      </c>
    </row>
    <row r="819" spans="1:4" ht="13.5" customHeight="1" hidden="1">
      <c r="A819" s="145" t="s">
        <v>879</v>
      </c>
      <c r="B819" s="142">
        <v>0</v>
      </c>
      <c r="C819" s="44"/>
      <c r="D819" s="143" t="e">
        <f t="shared" si="27"/>
        <v>#DIV/0!</v>
      </c>
    </row>
    <row r="820" spans="1:4" ht="13.5" customHeight="1" hidden="1">
      <c r="A820" s="145" t="s">
        <v>880</v>
      </c>
      <c r="B820" s="142">
        <v>0</v>
      </c>
      <c r="C820" s="44"/>
      <c r="D820" s="143" t="e">
        <f t="shared" si="27"/>
        <v>#DIV/0!</v>
      </c>
    </row>
    <row r="821" spans="1:4" ht="13.5" customHeight="1" hidden="1">
      <c r="A821" s="145" t="s">
        <v>881</v>
      </c>
      <c r="B821" s="142">
        <v>0</v>
      </c>
      <c r="C821" s="44"/>
      <c r="D821" s="143" t="e">
        <f t="shared" si="27"/>
        <v>#DIV/0!</v>
      </c>
    </row>
    <row r="822" spans="1:4" ht="13.5" customHeight="1" hidden="1">
      <c r="A822" s="145" t="s">
        <v>882</v>
      </c>
      <c r="B822" s="142">
        <v>0</v>
      </c>
      <c r="C822" s="44"/>
      <c r="D822" s="143" t="e">
        <f t="shared" si="27"/>
        <v>#DIV/0!</v>
      </c>
    </row>
    <row r="823" spans="1:4" ht="13.5" customHeight="1" hidden="1">
      <c r="A823" s="145" t="s">
        <v>883</v>
      </c>
      <c r="B823" s="142">
        <v>0</v>
      </c>
      <c r="C823" s="44"/>
      <c r="D823" s="143" t="e">
        <f t="shared" si="27"/>
        <v>#DIV/0!</v>
      </c>
    </row>
    <row r="824" spans="1:4" ht="13.5" customHeight="1" hidden="1">
      <c r="A824" s="145" t="s">
        <v>884</v>
      </c>
      <c r="B824" s="142">
        <v>0</v>
      </c>
      <c r="C824" s="44"/>
      <c r="D824" s="143" t="e">
        <f t="shared" si="27"/>
        <v>#DIV/0!</v>
      </c>
    </row>
    <row r="825" spans="1:4" ht="13.5" customHeight="1" hidden="1">
      <c r="A825" s="145" t="s">
        <v>885</v>
      </c>
      <c r="B825" s="142">
        <v>0</v>
      </c>
      <c r="C825" s="44"/>
      <c r="D825" s="143" t="e">
        <f t="shared" si="27"/>
        <v>#DIV/0!</v>
      </c>
    </row>
    <row r="826" spans="1:4" ht="13.5" customHeight="1" hidden="1">
      <c r="A826" s="145" t="s">
        <v>886</v>
      </c>
      <c r="B826" s="142">
        <v>0</v>
      </c>
      <c r="C826" s="44"/>
      <c r="D826" s="143" t="e">
        <f t="shared" si="27"/>
        <v>#DIV/0!</v>
      </c>
    </row>
    <row r="827" spans="1:4" ht="13.5" customHeight="1" hidden="1">
      <c r="A827" s="145" t="s">
        <v>887</v>
      </c>
      <c r="B827" s="142">
        <v>0</v>
      </c>
      <c r="C827" s="44"/>
      <c r="D827" s="143" t="e">
        <f t="shared" si="27"/>
        <v>#DIV/0!</v>
      </c>
    </row>
    <row r="828" spans="1:4" ht="13.5" customHeight="1" hidden="1">
      <c r="A828" s="145" t="s">
        <v>888</v>
      </c>
      <c r="B828" s="142">
        <v>0</v>
      </c>
      <c r="C828" s="44"/>
      <c r="D828" s="143" t="e">
        <f t="shared" si="27"/>
        <v>#DIV/0!</v>
      </c>
    </row>
    <row r="829" spans="1:4" ht="13.5" customHeight="1" hidden="1">
      <c r="A829" s="145" t="s">
        <v>889</v>
      </c>
      <c r="B829" s="142">
        <v>0</v>
      </c>
      <c r="C829" s="44"/>
      <c r="D829" s="143" t="e">
        <f t="shared" si="27"/>
        <v>#DIV/0!</v>
      </c>
    </row>
    <row r="830" spans="1:4" ht="13.5" customHeight="1" hidden="1">
      <c r="A830" s="145" t="s">
        <v>890</v>
      </c>
      <c r="B830" s="142">
        <v>0</v>
      </c>
      <c r="C830" s="44"/>
      <c r="D830" s="143" t="e">
        <f t="shared" si="27"/>
        <v>#DIV/0!</v>
      </c>
    </row>
    <row r="831" spans="1:4" ht="13.5" customHeight="1" hidden="1">
      <c r="A831" s="145" t="s">
        <v>891</v>
      </c>
      <c r="B831" s="142">
        <v>0</v>
      </c>
      <c r="C831" s="44"/>
      <c r="D831" s="143" t="e">
        <f t="shared" si="27"/>
        <v>#DIV/0!</v>
      </c>
    </row>
    <row r="832" spans="1:4" ht="13.5" customHeight="1" hidden="1">
      <c r="A832" s="145" t="s">
        <v>892</v>
      </c>
      <c r="B832" s="142">
        <v>0</v>
      </c>
      <c r="C832" s="44"/>
      <c r="D832" s="143" t="e">
        <f t="shared" si="27"/>
        <v>#DIV/0!</v>
      </c>
    </row>
    <row r="833" spans="1:4" ht="13.5" customHeight="1">
      <c r="A833" s="145" t="s">
        <v>893</v>
      </c>
      <c r="B833" s="142">
        <v>8</v>
      </c>
      <c r="C833" s="44">
        <v>13</v>
      </c>
      <c r="D833" s="143">
        <f t="shared" si="27"/>
        <v>0.6153846153846154</v>
      </c>
    </row>
    <row r="834" spans="1:4" ht="13.5" customHeight="1">
      <c r="A834" s="145" t="s">
        <v>894</v>
      </c>
      <c r="B834" s="142">
        <v>52</v>
      </c>
      <c r="C834" s="44">
        <v>61</v>
      </c>
      <c r="D834" s="143">
        <f t="shared" si="27"/>
        <v>0.8524590163934426</v>
      </c>
    </row>
    <row r="835" spans="1:4" ht="13.5" customHeight="1">
      <c r="A835" s="144" t="s">
        <v>895</v>
      </c>
      <c r="B835" s="142">
        <v>284</v>
      </c>
      <c r="C835" s="44">
        <f>SUM(C836:C861)</f>
        <v>2466</v>
      </c>
      <c r="D835" s="143">
        <f t="shared" si="27"/>
        <v>0.1151662611516626</v>
      </c>
    </row>
    <row r="836" spans="1:4" ht="13.5" customHeight="1" hidden="1">
      <c r="A836" s="145" t="s">
        <v>258</v>
      </c>
      <c r="B836" s="142">
        <v>0</v>
      </c>
      <c r="C836" s="44"/>
      <c r="D836" s="143" t="e">
        <f t="shared" si="27"/>
        <v>#DIV/0!</v>
      </c>
    </row>
    <row r="837" spans="1:4" ht="13.5" customHeight="1">
      <c r="A837" s="145" t="s">
        <v>259</v>
      </c>
      <c r="B837" s="142">
        <v>38</v>
      </c>
      <c r="C837" s="44">
        <v>1144</v>
      </c>
      <c r="D837" s="143">
        <f t="shared" si="27"/>
        <v>0.033216783216783216</v>
      </c>
    </row>
    <row r="838" spans="1:4" ht="13.5" customHeight="1" hidden="1">
      <c r="A838" s="145" t="s">
        <v>260</v>
      </c>
      <c r="B838" s="142">
        <v>0</v>
      </c>
      <c r="C838" s="44"/>
      <c r="D838" s="143"/>
    </row>
    <row r="839" spans="1:4" ht="13.5" customHeight="1" hidden="1">
      <c r="A839" s="145" t="s">
        <v>896</v>
      </c>
      <c r="B839" s="142">
        <v>0</v>
      </c>
      <c r="C839" s="44"/>
      <c r="D839" s="143"/>
    </row>
    <row r="840" spans="1:4" ht="13.5" customHeight="1">
      <c r="A840" s="145" t="s">
        <v>897</v>
      </c>
      <c r="B840" s="142">
        <v>138</v>
      </c>
      <c r="C840" s="44">
        <v>628</v>
      </c>
      <c r="D840" s="143">
        <f aca="true" t="shared" si="28" ref="D840:D846">B840/C840</f>
        <v>0.2197452229299363</v>
      </c>
    </row>
    <row r="841" spans="1:4" ht="13.5" customHeight="1">
      <c r="A841" s="145" t="s">
        <v>898</v>
      </c>
      <c r="B841" s="142">
        <v>2</v>
      </c>
      <c r="C841" s="44">
        <v>15</v>
      </c>
      <c r="D841" s="143">
        <f t="shared" si="28"/>
        <v>0.13333333333333333</v>
      </c>
    </row>
    <row r="842" spans="1:4" ht="13.5" customHeight="1" hidden="1">
      <c r="A842" s="145" t="s">
        <v>899</v>
      </c>
      <c r="B842" s="142">
        <v>0</v>
      </c>
      <c r="C842" s="44"/>
      <c r="D842" s="143" t="e">
        <f t="shared" si="28"/>
        <v>#DIV/0!</v>
      </c>
    </row>
    <row r="843" spans="1:4" ht="13.5" customHeight="1" hidden="1">
      <c r="A843" s="145" t="s">
        <v>900</v>
      </c>
      <c r="B843" s="142">
        <v>0</v>
      </c>
      <c r="C843" s="44"/>
      <c r="D843" s="143" t="e">
        <f t="shared" si="28"/>
        <v>#DIV/0!</v>
      </c>
    </row>
    <row r="844" spans="1:4" ht="13.5" customHeight="1" hidden="1">
      <c r="A844" s="145" t="s">
        <v>901</v>
      </c>
      <c r="B844" s="142">
        <v>0</v>
      </c>
      <c r="C844" s="44"/>
      <c r="D844" s="143" t="e">
        <f t="shared" si="28"/>
        <v>#DIV/0!</v>
      </c>
    </row>
    <row r="845" spans="1:4" ht="13.5" customHeight="1">
      <c r="A845" s="145" t="s">
        <v>902</v>
      </c>
      <c r="B845" s="142">
        <v>0</v>
      </c>
      <c r="C845" s="44">
        <v>5</v>
      </c>
      <c r="D845" s="143">
        <f t="shared" si="28"/>
        <v>0</v>
      </c>
    </row>
    <row r="846" spans="1:4" ht="13.5" customHeight="1">
      <c r="A846" s="145" t="s">
        <v>903</v>
      </c>
      <c r="B846" s="142">
        <v>0</v>
      </c>
      <c r="C846" s="44">
        <v>8</v>
      </c>
      <c r="D846" s="143">
        <f t="shared" si="28"/>
        <v>0</v>
      </c>
    </row>
    <row r="847" spans="1:4" ht="13.5" customHeight="1" hidden="1">
      <c r="A847" s="145" t="s">
        <v>904</v>
      </c>
      <c r="B847" s="142">
        <v>0</v>
      </c>
      <c r="C847" s="44"/>
      <c r="D847" s="143"/>
    </row>
    <row r="848" spans="1:4" ht="13.5" customHeight="1" hidden="1">
      <c r="A848" s="145" t="s">
        <v>905</v>
      </c>
      <c r="B848" s="142">
        <v>0</v>
      </c>
      <c r="C848" s="44"/>
      <c r="D848" s="143"/>
    </row>
    <row r="849" spans="1:4" ht="13.5" customHeight="1">
      <c r="A849" s="145" t="s">
        <v>906</v>
      </c>
      <c r="B849" s="142">
        <v>15</v>
      </c>
      <c r="C849" s="44">
        <v>6</v>
      </c>
      <c r="D849" s="143">
        <f>B849/C849</f>
        <v>2.5</v>
      </c>
    </row>
    <row r="850" spans="1:4" ht="13.5" customHeight="1" hidden="1">
      <c r="A850" s="145" t="s">
        <v>907</v>
      </c>
      <c r="B850" s="142">
        <v>0</v>
      </c>
      <c r="C850" s="44"/>
      <c r="D850" s="143" t="e">
        <f aca="true" t="shared" si="29" ref="D850:D861">B850/C850</f>
        <v>#DIV/0!</v>
      </c>
    </row>
    <row r="851" spans="1:4" ht="13.5" customHeight="1">
      <c r="A851" s="145" t="s">
        <v>908</v>
      </c>
      <c r="B851" s="142">
        <v>17</v>
      </c>
      <c r="C851" s="44"/>
      <c r="D851" s="143" t="e">
        <f t="shared" si="29"/>
        <v>#DIV/0!</v>
      </c>
    </row>
    <row r="852" spans="1:4" ht="13.5" customHeight="1" hidden="1">
      <c r="A852" s="145" t="s">
        <v>909</v>
      </c>
      <c r="B852" s="142">
        <v>0</v>
      </c>
      <c r="C852" s="44"/>
      <c r="D852" s="143" t="e">
        <f t="shared" si="29"/>
        <v>#DIV/0!</v>
      </c>
    </row>
    <row r="853" spans="1:4" ht="13.5" customHeight="1" hidden="1">
      <c r="A853" s="145" t="s">
        <v>910</v>
      </c>
      <c r="B853" s="142">
        <v>0</v>
      </c>
      <c r="C853" s="44"/>
      <c r="D853" s="143" t="e">
        <f t="shared" si="29"/>
        <v>#DIV/0!</v>
      </c>
    </row>
    <row r="854" spans="1:4" ht="13.5" customHeight="1" hidden="1">
      <c r="A854" s="145" t="s">
        <v>911</v>
      </c>
      <c r="B854" s="142">
        <v>0</v>
      </c>
      <c r="C854" s="44"/>
      <c r="D854" s="143" t="e">
        <f t="shared" si="29"/>
        <v>#DIV/0!</v>
      </c>
    </row>
    <row r="855" spans="1:4" ht="13.5" customHeight="1" hidden="1">
      <c r="A855" s="145" t="s">
        <v>912</v>
      </c>
      <c r="B855" s="142">
        <v>0</v>
      </c>
      <c r="C855" s="44"/>
      <c r="D855" s="143" t="e">
        <f t="shared" si="29"/>
        <v>#DIV/0!</v>
      </c>
    </row>
    <row r="856" spans="1:4" ht="13.5" customHeight="1">
      <c r="A856" s="145" t="s">
        <v>913</v>
      </c>
      <c r="B856" s="142">
        <v>10</v>
      </c>
      <c r="C856" s="44">
        <v>10</v>
      </c>
      <c r="D856" s="143">
        <f t="shared" si="29"/>
        <v>1</v>
      </c>
    </row>
    <row r="857" spans="1:4" ht="13.5" customHeight="1" hidden="1">
      <c r="A857" s="145" t="s">
        <v>914</v>
      </c>
      <c r="B857" s="142">
        <v>0</v>
      </c>
      <c r="C857" s="44"/>
      <c r="D857" s="143" t="e">
        <f t="shared" si="29"/>
        <v>#DIV/0!</v>
      </c>
    </row>
    <row r="858" spans="1:4" ht="13.5" customHeight="1" hidden="1">
      <c r="A858" s="145" t="s">
        <v>887</v>
      </c>
      <c r="B858" s="142">
        <v>0</v>
      </c>
      <c r="C858" s="44"/>
      <c r="D858" s="143" t="e">
        <f t="shared" si="29"/>
        <v>#DIV/0!</v>
      </c>
    </row>
    <row r="859" spans="1:4" ht="13.5" customHeight="1" hidden="1">
      <c r="A859" s="145" t="s">
        <v>915</v>
      </c>
      <c r="B859" s="142">
        <v>0</v>
      </c>
      <c r="C859" s="44"/>
      <c r="D859" s="143" t="e">
        <f t="shared" si="29"/>
        <v>#DIV/0!</v>
      </c>
    </row>
    <row r="860" spans="1:4" ht="13.5" customHeight="1">
      <c r="A860" s="145" t="s">
        <v>916</v>
      </c>
      <c r="B860" s="142">
        <v>9</v>
      </c>
      <c r="C860" s="44">
        <v>155</v>
      </c>
      <c r="D860" s="143">
        <f t="shared" si="29"/>
        <v>0.05806451612903226</v>
      </c>
    </row>
    <row r="861" spans="1:4" ht="13.5" customHeight="1">
      <c r="A861" s="145" t="s">
        <v>917</v>
      </c>
      <c r="B861" s="142">
        <v>55</v>
      </c>
      <c r="C861" s="44">
        <v>495</v>
      </c>
      <c r="D861" s="143">
        <f t="shared" si="29"/>
        <v>0.1111111111111111</v>
      </c>
    </row>
    <row r="862" spans="1:4" ht="13.5" customHeight="1" hidden="1">
      <c r="A862" s="144" t="s">
        <v>918</v>
      </c>
      <c r="B862" s="142">
        <v>0</v>
      </c>
      <c r="C862" s="44"/>
      <c r="D862" s="143"/>
    </row>
    <row r="863" spans="1:4" ht="13.5" customHeight="1" hidden="1">
      <c r="A863" s="145" t="s">
        <v>258</v>
      </c>
      <c r="B863" s="142">
        <v>0</v>
      </c>
      <c r="C863" s="44"/>
      <c r="D863" s="143"/>
    </row>
    <row r="864" spans="1:4" ht="13.5" customHeight="1" hidden="1">
      <c r="A864" s="145" t="s">
        <v>259</v>
      </c>
      <c r="B864" s="142">
        <v>0</v>
      </c>
      <c r="C864" s="44"/>
      <c r="D864" s="143"/>
    </row>
    <row r="865" spans="1:4" ht="13.5" customHeight="1" hidden="1">
      <c r="A865" s="145" t="s">
        <v>260</v>
      </c>
      <c r="B865" s="142">
        <v>0</v>
      </c>
      <c r="C865" s="44"/>
      <c r="D865" s="143"/>
    </row>
    <row r="866" spans="1:4" ht="13.5" customHeight="1" hidden="1">
      <c r="A866" s="145" t="s">
        <v>919</v>
      </c>
      <c r="B866" s="142">
        <v>0</v>
      </c>
      <c r="C866" s="44"/>
      <c r="D866" s="143"/>
    </row>
    <row r="867" spans="1:4" ht="13.5" customHeight="1" hidden="1">
      <c r="A867" s="145" t="s">
        <v>920</v>
      </c>
      <c r="B867" s="142">
        <v>0</v>
      </c>
      <c r="C867" s="44"/>
      <c r="D867" s="143"/>
    </row>
    <row r="868" spans="1:4" ht="13.5" customHeight="1" hidden="1">
      <c r="A868" s="145" t="s">
        <v>921</v>
      </c>
      <c r="B868" s="142">
        <v>0</v>
      </c>
      <c r="C868" s="44"/>
      <c r="D868" s="143"/>
    </row>
    <row r="869" spans="1:4" ht="13.5" customHeight="1" hidden="1">
      <c r="A869" s="145" t="s">
        <v>922</v>
      </c>
      <c r="B869" s="142">
        <v>0</v>
      </c>
      <c r="C869" s="44"/>
      <c r="D869" s="143"/>
    </row>
    <row r="870" spans="1:4" ht="13.5" customHeight="1" hidden="1">
      <c r="A870" s="145" t="s">
        <v>923</v>
      </c>
      <c r="B870" s="142">
        <v>0</v>
      </c>
      <c r="C870" s="44"/>
      <c r="D870" s="143"/>
    </row>
    <row r="871" spans="1:4" ht="13.5" customHeight="1" hidden="1">
      <c r="A871" s="145" t="s">
        <v>924</v>
      </c>
      <c r="B871" s="142">
        <v>0</v>
      </c>
      <c r="C871" s="44"/>
      <c r="D871" s="143"/>
    </row>
    <row r="872" spans="1:4" ht="13.5" customHeight="1" hidden="1">
      <c r="A872" s="145" t="s">
        <v>925</v>
      </c>
      <c r="B872" s="142">
        <v>0</v>
      </c>
      <c r="C872" s="44"/>
      <c r="D872" s="143"/>
    </row>
    <row r="873" spans="1:4" ht="13.5" customHeight="1">
      <c r="A873" s="144" t="s">
        <v>926</v>
      </c>
      <c r="B873" s="142">
        <v>1620</v>
      </c>
      <c r="C873" s="44">
        <f>SUM(C874:C883)</f>
        <v>1764</v>
      </c>
      <c r="D873" s="143">
        <f>B873/C873</f>
        <v>0.9183673469387755</v>
      </c>
    </row>
    <row r="874" spans="1:4" ht="13.5" customHeight="1">
      <c r="A874" s="145" t="s">
        <v>258</v>
      </c>
      <c r="B874" s="142">
        <v>100</v>
      </c>
      <c r="C874" s="44">
        <v>65</v>
      </c>
      <c r="D874" s="143">
        <f>B874/C874</f>
        <v>1.5384615384615385</v>
      </c>
    </row>
    <row r="875" spans="1:4" ht="13.5" customHeight="1">
      <c r="A875" s="145" t="s">
        <v>259</v>
      </c>
      <c r="B875" s="142">
        <v>167</v>
      </c>
      <c r="C875" s="44">
        <v>69</v>
      </c>
      <c r="D875" s="143">
        <f>B875/C875</f>
        <v>2.420289855072464</v>
      </c>
    </row>
    <row r="876" spans="1:4" ht="13.5" customHeight="1" hidden="1">
      <c r="A876" s="145" t="s">
        <v>260</v>
      </c>
      <c r="B876" s="142">
        <v>0</v>
      </c>
      <c r="C876" s="44"/>
      <c r="D876" s="143"/>
    </row>
    <row r="877" spans="1:4" ht="13.5" customHeight="1">
      <c r="A877" s="145" t="s">
        <v>927</v>
      </c>
      <c r="B877" s="142">
        <v>381</v>
      </c>
      <c r="C877" s="44">
        <v>310</v>
      </c>
      <c r="D877" s="143">
        <f aca="true" t="shared" si="30" ref="D877:D886">B877/C877</f>
        <v>1.229032258064516</v>
      </c>
    </row>
    <row r="878" spans="1:4" ht="13.5" customHeight="1">
      <c r="A878" s="145" t="s">
        <v>928</v>
      </c>
      <c r="B878" s="142">
        <v>584</v>
      </c>
      <c r="C878" s="44">
        <v>744</v>
      </c>
      <c r="D878" s="143">
        <f t="shared" si="30"/>
        <v>0.7849462365591398</v>
      </c>
    </row>
    <row r="879" spans="1:4" ht="13.5" customHeight="1">
      <c r="A879" s="145" t="s">
        <v>929</v>
      </c>
      <c r="B879" s="142">
        <v>308</v>
      </c>
      <c r="C879" s="44"/>
      <c r="D879" s="143" t="e">
        <f t="shared" si="30"/>
        <v>#DIV/0!</v>
      </c>
    </row>
    <row r="880" spans="1:4" ht="13.5" customHeight="1" hidden="1">
      <c r="A880" s="145" t="s">
        <v>930</v>
      </c>
      <c r="B880" s="142">
        <v>0</v>
      </c>
      <c r="C880" s="44"/>
      <c r="D880" s="143" t="e">
        <f t="shared" si="30"/>
        <v>#DIV/0!</v>
      </c>
    </row>
    <row r="881" spans="1:4" ht="13.5" customHeight="1" hidden="1">
      <c r="A881" s="145" t="s">
        <v>931</v>
      </c>
      <c r="B881" s="142">
        <v>0</v>
      </c>
      <c r="C881" s="44"/>
      <c r="D881" s="143" t="e">
        <f t="shared" si="30"/>
        <v>#DIV/0!</v>
      </c>
    </row>
    <row r="882" spans="1:4" ht="13.5" customHeight="1" hidden="1">
      <c r="A882" s="145" t="s">
        <v>932</v>
      </c>
      <c r="B882" s="142">
        <v>0</v>
      </c>
      <c r="C882" s="44"/>
      <c r="D882" s="143" t="e">
        <f t="shared" si="30"/>
        <v>#DIV/0!</v>
      </c>
    </row>
    <row r="883" spans="1:4" ht="13.5" customHeight="1">
      <c r="A883" s="145" t="s">
        <v>933</v>
      </c>
      <c r="B883" s="142">
        <v>80</v>
      </c>
      <c r="C883" s="44">
        <v>576</v>
      </c>
      <c r="D883" s="143">
        <f t="shared" si="30"/>
        <v>0.1388888888888889</v>
      </c>
    </row>
    <row r="884" spans="1:4" ht="13.5" customHeight="1">
      <c r="A884" s="144" t="s">
        <v>934</v>
      </c>
      <c r="B884" s="142">
        <v>169</v>
      </c>
      <c r="C884" s="44">
        <f>SUM(C885:C889)</f>
        <v>331</v>
      </c>
      <c r="D884" s="143">
        <f t="shared" si="30"/>
        <v>0.5105740181268882</v>
      </c>
    </row>
    <row r="885" spans="1:4" ht="13.5" customHeight="1">
      <c r="A885" s="145" t="s">
        <v>506</v>
      </c>
      <c r="B885" s="142">
        <v>0</v>
      </c>
      <c r="C885" s="44">
        <v>6</v>
      </c>
      <c r="D885" s="143">
        <f t="shared" si="30"/>
        <v>0</v>
      </c>
    </row>
    <row r="886" spans="1:4" ht="13.5" customHeight="1">
      <c r="A886" s="145" t="s">
        <v>935</v>
      </c>
      <c r="B886" s="142">
        <v>153</v>
      </c>
      <c r="C886" s="44">
        <v>127</v>
      </c>
      <c r="D886" s="143">
        <f t="shared" si="30"/>
        <v>1.204724409448819</v>
      </c>
    </row>
    <row r="887" spans="1:4" ht="13.5" customHeight="1" hidden="1">
      <c r="A887" s="145" t="s">
        <v>936</v>
      </c>
      <c r="B887" s="142">
        <v>0</v>
      </c>
      <c r="C887" s="44"/>
      <c r="D887" s="143"/>
    </row>
    <row r="888" spans="1:4" ht="13.5" customHeight="1" hidden="1">
      <c r="A888" s="145" t="s">
        <v>937</v>
      </c>
      <c r="B888" s="142">
        <v>0</v>
      </c>
      <c r="C888" s="44"/>
      <c r="D888" s="143"/>
    </row>
    <row r="889" spans="1:4" ht="13.5" customHeight="1">
      <c r="A889" s="145" t="s">
        <v>938</v>
      </c>
      <c r="B889" s="142">
        <v>16</v>
      </c>
      <c r="C889" s="44">
        <v>198</v>
      </c>
      <c r="D889" s="143">
        <f aca="true" t="shared" si="31" ref="D889:D894">B889/C889</f>
        <v>0.08080808080808081</v>
      </c>
    </row>
    <row r="890" spans="1:4" ht="13.5" customHeight="1">
      <c r="A890" s="144" t="s">
        <v>939</v>
      </c>
      <c r="B890" s="142">
        <v>644</v>
      </c>
      <c r="C890" s="44">
        <f>SUM(C891:C896)</f>
        <v>1180</v>
      </c>
      <c r="D890" s="143">
        <f t="shared" si="31"/>
        <v>0.5457627118644067</v>
      </c>
    </row>
    <row r="891" spans="1:4" ht="13.5" customHeight="1">
      <c r="A891" s="145" t="s">
        <v>940</v>
      </c>
      <c r="B891" s="142">
        <v>138</v>
      </c>
      <c r="C891" s="44">
        <v>730</v>
      </c>
      <c r="D891" s="143">
        <f t="shared" si="31"/>
        <v>0.18904109589041096</v>
      </c>
    </row>
    <row r="892" spans="1:4" ht="13.5" customHeight="1">
      <c r="A892" s="145" t="s">
        <v>941</v>
      </c>
      <c r="B892" s="142">
        <v>0</v>
      </c>
      <c r="C892" s="44">
        <v>26</v>
      </c>
      <c r="D892" s="143">
        <f t="shared" si="31"/>
        <v>0</v>
      </c>
    </row>
    <row r="893" spans="1:4" ht="13.5" customHeight="1">
      <c r="A893" s="145" t="s">
        <v>942</v>
      </c>
      <c r="B893" s="142">
        <v>161</v>
      </c>
      <c r="C893" s="44">
        <v>274</v>
      </c>
      <c r="D893" s="143">
        <f t="shared" si="31"/>
        <v>0.5875912408759124</v>
      </c>
    </row>
    <row r="894" spans="1:4" ht="13.5" customHeight="1">
      <c r="A894" s="145" t="s">
        <v>943</v>
      </c>
      <c r="B894" s="142">
        <v>345</v>
      </c>
      <c r="C894" s="44">
        <v>150</v>
      </c>
      <c r="D894" s="143">
        <f t="shared" si="31"/>
        <v>2.3</v>
      </c>
    </row>
    <row r="895" spans="1:4" ht="13.5" customHeight="1" hidden="1">
      <c r="A895" s="145" t="s">
        <v>944</v>
      </c>
      <c r="B895" s="142">
        <v>0</v>
      </c>
      <c r="C895" s="44"/>
      <c r="D895" s="143"/>
    </row>
    <row r="896" spans="1:4" ht="13.5" customHeight="1" hidden="1">
      <c r="A896" s="145" t="s">
        <v>945</v>
      </c>
      <c r="B896" s="142">
        <v>0</v>
      </c>
      <c r="C896" s="44"/>
      <c r="D896" s="143"/>
    </row>
    <row r="897" spans="1:4" ht="13.5" customHeight="1">
      <c r="A897" s="144" t="s">
        <v>946</v>
      </c>
      <c r="B897" s="142">
        <v>62</v>
      </c>
      <c r="C897" s="44">
        <f>SUM(C898:C903)</f>
        <v>179</v>
      </c>
      <c r="D897" s="143">
        <f>B897/C897</f>
        <v>0.3463687150837989</v>
      </c>
    </row>
    <row r="898" spans="1:4" ht="13.5" customHeight="1" hidden="1">
      <c r="A898" s="145" t="s">
        <v>947</v>
      </c>
      <c r="B898" s="142">
        <v>0</v>
      </c>
      <c r="C898" s="44"/>
      <c r="D898" s="143"/>
    </row>
    <row r="899" spans="1:4" ht="13.5" customHeight="1" hidden="1">
      <c r="A899" s="145" t="s">
        <v>948</v>
      </c>
      <c r="B899" s="142">
        <v>0</v>
      </c>
      <c r="C899" s="44"/>
      <c r="D899" s="143"/>
    </row>
    <row r="900" spans="1:4" ht="13.5" customHeight="1">
      <c r="A900" s="145" t="s">
        <v>949</v>
      </c>
      <c r="B900" s="142">
        <v>62</v>
      </c>
      <c r="C900" s="44">
        <v>179</v>
      </c>
      <c r="D900" s="143">
        <f>B900/C900</f>
        <v>0.3463687150837989</v>
      </c>
    </row>
    <row r="901" spans="1:4" ht="13.5" customHeight="1" hidden="1">
      <c r="A901" s="145" t="s">
        <v>950</v>
      </c>
      <c r="B901" s="142">
        <v>0</v>
      </c>
      <c r="C901" s="44"/>
      <c r="D901" s="143" t="e">
        <f aca="true" t="shared" si="32" ref="D901:D914">B901/C901</f>
        <v>#DIV/0!</v>
      </c>
    </row>
    <row r="902" spans="1:4" ht="13.5" customHeight="1" hidden="1">
      <c r="A902" s="145" t="s">
        <v>951</v>
      </c>
      <c r="B902" s="142">
        <v>0</v>
      </c>
      <c r="C902" s="44"/>
      <c r="D902" s="143" t="e">
        <f t="shared" si="32"/>
        <v>#DIV/0!</v>
      </c>
    </row>
    <row r="903" spans="1:4" ht="13.5" customHeight="1" hidden="1">
      <c r="A903" s="145" t="s">
        <v>952</v>
      </c>
      <c r="B903" s="142">
        <v>0</v>
      </c>
      <c r="C903" s="44"/>
      <c r="D903" s="143" t="e">
        <f t="shared" si="32"/>
        <v>#DIV/0!</v>
      </c>
    </row>
    <row r="904" spans="1:4" ht="13.5" customHeight="1" hidden="1">
      <c r="A904" s="144" t="s">
        <v>953</v>
      </c>
      <c r="B904" s="142">
        <v>0</v>
      </c>
      <c r="C904" s="44"/>
      <c r="D904" s="143" t="e">
        <f t="shared" si="32"/>
        <v>#DIV/0!</v>
      </c>
    </row>
    <row r="905" spans="1:4" ht="13.5" customHeight="1" hidden="1">
      <c r="A905" s="145" t="s">
        <v>954</v>
      </c>
      <c r="B905" s="142">
        <v>0</v>
      </c>
      <c r="C905" s="44"/>
      <c r="D905" s="143" t="e">
        <f t="shared" si="32"/>
        <v>#DIV/0!</v>
      </c>
    </row>
    <row r="906" spans="1:4" ht="13.5" customHeight="1" hidden="1">
      <c r="A906" s="145" t="s">
        <v>955</v>
      </c>
      <c r="B906" s="142">
        <v>0</v>
      </c>
      <c r="C906" s="44"/>
      <c r="D906" s="143" t="e">
        <f t="shared" si="32"/>
        <v>#DIV/0!</v>
      </c>
    </row>
    <row r="907" spans="1:4" ht="13.5" customHeight="1" hidden="1">
      <c r="A907" s="145" t="s">
        <v>956</v>
      </c>
      <c r="B907" s="142">
        <v>0</v>
      </c>
      <c r="C907" s="44"/>
      <c r="D907" s="143" t="e">
        <f t="shared" si="32"/>
        <v>#DIV/0!</v>
      </c>
    </row>
    <row r="908" spans="1:4" ht="13.5" customHeight="1">
      <c r="A908" s="144" t="s">
        <v>957</v>
      </c>
      <c r="B908" s="142">
        <v>0</v>
      </c>
      <c r="C908" s="44">
        <f>C909+C910</f>
        <v>32</v>
      </c>
      <c r="D908" s="143">
        <f t="shared" si="32"/>
        <v>0</v>
      </c>
    </row>
    <row r="909" spans="1:4" ht="13.5" customHeight="1" hidden="1">
      <c r="A909" s="145" t="s">
        <v>958</v>
      </c>
      <c r="B909" s="142">
        <v>0</v>
      </c>
      <c r="C909" s="44"/>
      <c r="D909" s="143" t="e">
        <f t="shared" si="32"/>
        <v>#DIV/0!</v>
      </c>
    </row>
    <row r="910" spans="1:4" ht="13.5" customHeight="1">
      <c r="A910" s="145" t="s">
        <v>959</v>
      </c>
      <c r="B910" s="142">
        <v>0</v>
      </c>
      <c r="C910" s="44">
        <v>32</v>
      </c>
      <c r="D910" s="143">
        <f t="shared" si="32"/>
        <v>0</v>
      </c>
    </row>
    <row r="911" spans="1:4" ht="13.5" customHeight="1">
      <c r="A911" s="144" t="s">
        <v>960</v>
      </c>
      <c r="B911" s="142">
        <v>439</v>
      </c>
      <c r="C911" s="44">
        <f>C912+C935+C945+C955+C960+C967+C972</f>
        <v>2415</v>
      </c>
      <c r="D911" s="143">
        <f t="shared" si="32"/>
        <v>0.18178053830227744</v>
      </c>
    </row>
    <row r="912" spans="1:4" ht="13.5" customHeight="1">
      <c r="A912" s="144" t="s">
        <v>961</v>
      </c>
      <c r="B912" s="142">
        <v>389</v>
      </c>
      <c r="C912" s="44">
        <f>SUM(C913:C934)</f>
        <v>2415</v>
      </c>
      <c r="D912" s="143">
        <f t="shared" si="32"/>
        <v>0.16107660455486542</v>
      </c>
    </row>
    <row r="913" spans="1:4" ht="13.5" customHeight="1">
      <c r="A913" s="145" t="s">
        <v>258</v>
      </c>
      <c r="B913" s="142">
        <v>129</v>
      </c>
      <c r="C913" s="44">
        <v>136</v>
      </c>
      <c r="D913" s="143">
        <f t="shared" si="32"/>
        <v>0.9485294117647058</v>
      </c>
    </row>
    <row r="914" spans="1:4" ht="13.5" customHeight="1">
      <c r="A914" s="145" t="s">
        <v>259</v>
      </c>
      <c r="B914" s="142">
        <v>15</v>
      </c>
      <c r="C914" s="44">
        <v>816</v>
      </c>
      <c r="D914" s="143">
        <f t="shared" si="32"/>
        <v>0.01838235294117647</v>
      </c>
    </row>
    <row r="915" spans="1:4" ht="13.5" customHeight="1" hidden="1">
      <c r="A915" s="145" t="s">
        <v>260</v>
      </c>
      <c r="B915" s="142">
        <v>0</v>
      </c>
      <c r="C915" s="44"/>
      <c r="D915" s="143"/>
    </row>
    <row r="916" spans="1:4" ht="13.5" customHeight="1">
      <c r="A916" s="145" t="s">
        <v>962</v>
      </c>
      <c r="B916" s="142">
        <v>139</v>
      </c>
      <c r="C916" s="44">
        <v>249</v>
      </c>
      <c r="D916" s="143">
        <f>B916/C916</f>
        <v>0.5582329317269076</v>
      </c>
    </row>
    <row r="917" spans="1:4" ht="13.5" customHeight="1">
      <c r="A917" s="145" t="s">
        <v>963</v>
      </c>
      <c r="B917" s="142">
        <v>34</v>
      </c>
      <c r="C917" s="44">
        <v>78</v>
      </c>
      <c r="D917" s="143">
        <f>B917/C917</f>
        <v>0.4358974358974359</v>
      </c>
    </row>
    <row r="918" spans="1:4" ht="13.5" customHeight="1" hidden="1">
      <c r="A918" s="145" t="s">
        <v>964</v>
      </c>
      <c r="B918" s="142">
        <v>0</v>
      </c>
      <c r="C918" s="44"/>
      <c r="D918" s="143" t="e">
        <f aca="true" t="shared" si="33" ref="D918:D927">B918/C918</f>
        <v>#DIV/0!</v>
      </c>
    </row>
    <row r="919" spans="1:4" ht="13.5" customHeight="1" hidden="1">
      <c r="A919" s="145" t="s">
        <v>965</v>
      </c>
      <c r="B919" s="142">
        <v>0</v>
      </c>
      <c r="C919" s="44"/>
      <c r="D919" s="143" t="e">
        <f t="shared" si="33"/>
        <v>#DIV/0!</v>
      </c>
    </row>
    <row r="920" spans="1:4" ht="13.5" customHeight="1" hidden="1">
      <c r="A920" s="145" t="s">
        <v>966</v>
      </c>
      <c r="B920" s="142">
        <v>0</v>
      </c>
      <c r="C920" s="44"/>
      <c r="D920" s="143" t="e">
        <f t="shared" si="33"/>
        <v>#DIV/0!</v>
      </c>
    </row>
    <row r="921" spans="1:4" ht="13.5" customHeight="1">
      <c r="A921" s="145" t="s">
        <v>967</v>
      </c>
      <c r="B921" s="142">
        <v>65</v>
      </c>
      <c r="C921" s="44"/>
      <c r="D921" s="143" t="e">
        <f t="shared" si="33"/>
        <v>#DIV/0!</v>
      </c>
    </row>
    <row r="922" spans="1:4" ht="13.5" customHeight="1" hidden="1">
      <c r="A922" s="145" t="s">
        <v>968</v>
      </c>
      <c r="B922" s="142">
        <v>0</v>
      </c>
      <c r="C922" s="44"/>
      <c r="D922" s="143" t="e">
        <f t="shared" si="33"/>
        <v>#DIV/0!</v>
      </c>
    </row>
    <row r="923" spans="1:4" ht="13.5" customHeight="1" hidden="1">
      <c r="A923" s="145" t="s">
        <v>969</v>
      </c>
      <c r="B923" s="142">
        <v>0</v>
      </c>
      <c r="C923" s="44"/>
      <c r="D923" s="143" t="e">
        <f t="shared" si="33"/>
        <v>#DIV/0!</v>
      </c>
    </row>
    <row r="924" spans="1:4" ht="13.5" customHeight="1" hidden="1">
      <c r="A924" s="145" t="s">
        <v>970</v>
      </c>
      <c r="B924" s="142">
        <v>0</v>
      </c>
      <c r="C924" s="44"/>
      <c r="D924" s="143" t="e">
        <f t="shared" si="33"/>
        <v>#DIV/0!</v>
      </c>
    </row>
    <row r="925" spans="1:4" ht="13.5" customHeight="1" hidden="1">
      <c r="A925" s="145" t="s">
        <v>971</v>
      </c>
      <c r="B925" s="142">
        <v>0</v>
      </c>
      <c r="C925" s="44"/>
      <c r="D925" s="143" t="e">
        <f t="shared" si="33"/>
        <v>#DIV/0!</v>
      </c>
    </row>
    <row r="926" spans="1:4" ht="13.5" customHeight="1" hidden="1">
      <c r="A926" s="145" t="s">
        <v>972</v>
      </c>
      <c r="B926" s="142">
        <v>0</v>
      </c>
      <c r="C926" s="44"/>
      <c r="D926" s="143" t="e">
        <f t="shared" si="33"/>
        <v>#DIV/0!</v>
      </c>
    </row>
    <row r="927" spans="1:4" ht="13.5" customHeight="1">
      <c r="A927" s="145" t="s">
        <v>973</v>
      </c>
      <c r="B927" s="142">
        <v>0</v>
      </c>
      <c r="C927" s="44">
        <v>10</v>
      </c>
      <c r="D927" s="143">
        <f t="shared" si="33"/>
        <v>0</v>
      </c>
    </row>
    <row r="928" spans="1:4" ht="13.5" customHeight="1" hidden="1">
      <c r="A928" s="145" t="s">
        <v>974</v>
      </c>
      <c r="B928" s="142">
        <v>0</v>
      </c>
      <c r="C928" s="44"/>
      <c r="D928" s="143"/>
    </row>
    <row r="929" spans="1:4" ht="13.5" customHeight="1" hidden="1">
      <c r="A929" s="145" t="s">
        <v>975</v>
      </c>
      <c r="B929" s="142">
        <v>0</v>
      </c>
      <c r="C929" s="44"/>
      <c r="D929" s="143"/>
    </row>
    <row r="930" spans="1:4" ht="13.5" customHeight="1" hidden="1">
      <c r="A930" s="145" t="s">
        <v>976</v>
      </c>
      <c r="B930" s="142">
        <v>0</v>
      </c>
      <c r="C930" s="44"/>
      <c r="D930" s="143"/>
    </row>
    <row r="931" spans="1:4" ht="13.5" customHeight="1" hidden="1">
      <c r="A931" s="145" t="s">
        <v>977</v>
      </c>
      <c r="B931" s="142">
        <v>0</v>
      </c>
      <c r="C931" s="44"/>
      <c r="D931" s="143"/>
    </row>
    <row r="932" spans="1:4" ht="13.5" customHeight="1" hidden="1">
      <c r="A932" s="145" t="s">
        <v>978</v>
      </c>
      <c r="B932" s="142">
        <v>0</v>
      </c>
      <c r="C932" s="44"/>
      <c r="D932" s="143"/>
    </row>
    <row r="933" spans="1:4" ht="13.5" customHeight="1" hidden="1">
      <c r="A933" s="145" t="s">
        <v>979</v>
      </c>
      <c r="B933" s="142">
        <v>0</v>
      </c>
      <c r="C933" s="44"/>
      <c r="D933" s="143"/>
    </row>
    <row r="934" spans="1:4" ht="13.5" customHeight="1">
      <c r="A934" s="145" t="s">
        <v>980</v>
      </c>
      <c r="B934" s="142">
        <v>7</v>
      </c>
      <c r="C934" s="44">
        <v>1126</v>
      </c>
      <c r="D934" s="143">
        <f>B934/C934</f>
        <v>0.006216696269982238</v>
      </c>
    </row>
    <row r="935" spans="1:4" ht="13.5" customHeight="1" hidden="1">
      <c r="A935" s="144" t="s">
        <v>981</v>
      </c>
      <c r="B935" s="142">
        <v>0</v>
      </c>
      <c r="C935" s="44"/>
      <c r="D935" s="143" t="e">
        <f aca="true" t="shared" si="34" ref="D935:D959">B935/C935</f>
        <v>#DIV/0!</v>
      </c>
    </row>
    <row r="936" spans="1:4" ht="13.5" customHeight="1" hidden="1">
      <c r="A936" s="145" t="s">
        <v>258</v>
      </c>
      <c r="B936" s="142">
        <v>0</v>
      </c>
      <c r="C936" s="44"/>
      <c r="D936" s="143" t="e">
        <f t="shared" si="34"/>
        <v>#DIV/0!</v>
      </c>
    </row>
    <row r="937" spans="1:4" ht="13.5" customHeight="1" hidden="1">
      <c r="A937" s="145" t="s">
        <v>259</v>
      </c>
      <c r="B937" s="142">
        <v>0</v>
      </c>
      <c r="C937" s="44"/>
      <c r="D937" s="143" t="e">
        <f t="shared" si="34"/>
        <v>#DIV/0!</v>
      </c>
    </row>
    <row r="938" spans="1:4" ht="13.5" customHeight="1" hidden="1">
      <c r="A938" s="145" t="s">
        <v>260</v>
      </c>
      <c r="B938" s="142">
        <v>0</v>
      </c>
      <c r="C938" s="44"/>
      <c r="D938" s="143" t="e">
        <f t="shared" si="34"/>
        <v>#DIV/0!</v>
      </c>
    </row>
    <row r="939" spans="1:4" ht="13.5" customHeight="1" hidden="1">
      <c r="A939" s="145" t="s">
        <v>982</v>
      </c>
      <c r="B939" s="142">
        <v>0</v>
      </c>
      <c r="C939" s="44"/>
      <c r="D939" s="143" t="e">
        <f t="shared" si="34"/>
        <v>#DIV/0!</v>
      </c>
    </row>
    <row r="940" spans="1:4" ht="13.5" customHeight="1" hidden="1">
      <c r="A940" s="145" t="s">
        <v>983</v>
      </c>
      <c r="B940" s="142">
        <v>0</v>
      </c>
      <c r="C940" s="44"/>
      <c r="D940" s="143" t="e">
        <f t="shared" si="34"/>
        <v>#DIV/0!</v>
      </c>
    </row>
    <row r="941" spans="1:4" ht="13.5" customHeight="1" hidden="1">
      <c r="A941" s="145" t="s">
        <v>984</v>
      </c>
      <c r="B941" s="142">
        <v>0</v>
      </c>
      <c r="C941" s="44"/>
      <c r="D941" s="143" t="e">
        <f t="shared" si="34"/>
        <v>#DIV/0!</v>
      </c>
    </row>
    <row r="942" spans="1:4" ht="13.5" customHeight="1" hidden="1">
      <c r="A942" s="145" t="s">
        <v>985</v>
      </c>
      <c r="B942" s="142">
        <v>0</v>
      </c>
      <c r="C942" s="44"/>
      <c r="D942" s="143" t="e">
        <f t="shared" si="34"/>
        <v>#DIV/0!</v>
      </c>
    </row>
    <row r="943" spans="1:4" ht="13.5" customHeight="1" hidden="1">
      <c r="A943" s="145" t="s">
        <v>986</v>
      </c>
      <c r="B943" s="142">
        <v>0</v>
      </c>
      <c r="C943" s="44"/>
      <c r="D943" s="143" t="e">
        <f t="shared" si="34"/>
        <v>#DIV/0!</v>
      </c>
    </row>
    <row r="944" spans="1:4" ht="13.5" customHeight="1" hidden="1">
      <c r="A944" s="145" t="s">
        <v>987</v>
      </c>
      <c r="B944" s="142">
        <v>0</v>
      </c>
      <c r="C944" s="44"/>
      <c r="D944" s="143" t="e">
        <f t="shared" si="34"/>
        <v>#DIV/0!</v>
      </c>
    </row>
    <row r="945" spans="1:4" ht="13.5" customHeight="1" hidden="1">
      <c r="A945" s="144" t="s">
        <v>988</v>
      </c>
      <c r="B945" s="142">
        <v>0</v>
      </c>
      <c r="C945" s="44"/>
      <c r="D945" s="143" t="e">
        <f t="shared" si="34"/>
        <v>#DIV/0!</v>
      </c>
    </row>
    <row r="946" spans="1:4" ht="13.5" customHeight="1" hidden="1">
      <c r="A946" s="145" t="s">
        <v>258</v>
      </c>
      <c r="B946" s="142">
        <v>0</v>
      </c>
      <c r="C946" s="44"/>
      <c r="D946" s="143" t="e">
        <f t="shared" si="34"/>
        <v>#DIV/0!</v>
      </c>
    </row>
    <row r="947" spans="1:4" ht="13.5" customHeight="1" hidden="1">
      <c r="A947" s="145" t="s">
        <v>259</v>
      </c>
      <c r="B947" s="142">
        <v>0</v>
      </c>
      <c r="C947" s="44"/>
      <c r="D947" s="143" t="e">
        <f t="shared" si="34"/>
        <v>#DIV/0!</v>
      </c>
    </row>
    <row r="948" spans="1:4" ht="13.5" customHeight="1" hidden="1">
      <c r="A948" s="145" t="s">
        <v>260</v>
      </c>
      <c r="B948" s="142">
        <v>0</v>
      </c>
      <c r="C948" s="44"/>
      <c r="D948" s="143" t="e">
        <f t="shared" si="34"/>
        <v>#DIV/0!</v>
      </c>
    </row>
    <row r="949" spans="1:4" ht="13.5" customHeight="1" hidden="1">
      <c r="A949" s="145" t="s">
        <v>989</v>
      </c>
      <c r="B949" s="142">
        <v>0</v>
      </c>
      <c r="C949" s="44"/>
      <c r="D949" s="143" t="e">
        <f t="shared" si="34"/>
        <v>#DIV/0!</v>
      </c>
    </row>
    <row r="950" spans="1:4" ht="13.5" customHeight="1" hidden="1">
      <c r="A950" s="145" t="s">
        <v>990</v>
      </c>
      <c r="B950" s="142">
        <v>0</v>
      </c>
      <c r="C950" s="44"/>
      <c r="D950" s="143" t="e">
        <f t="shared" si="34"/>
        <v>#DIV/0!</v>
      </c>
    </row>
    <row r="951" spans="1:4" ht="13.5" customHeight="1" hidden="1">
      <c r="A951" s="145" t="s">
        <v>991</v>
      </c>
      <c r="B951" s="142">
        <v>0</v>
      </c>
      <c r="C951" s="44"/>
      <c r="D951" s="143" t="e">
        <f t="shared" si="34"/>
        <v>#DIV/0!</v>
      </c>
    </row>
    <row r="952" spans="1:4" ht="13.5" customHeight="1" hidden="1">
      <c r="A952" s="145" t="s">
        <v>992</v>
      </c>
      <c r="B952" s="142">
        <v>0</v>
      </c>
      <c r="C952" s="44"/>
      <c r="D952" s="143" t="e">
        <f t="shared" si="34"/>
        <v>#DIV/0!</v>
      </c>
    </row>
    <row r="953" spans="1:4" ht="13.5" customHeight="1" hidden="1">
      <c r="A953" s="145" t="s">
        <v>993</v>
      </c>
      <c r="B953" s="142">
        <v>0</v>
      </c>
      <c r="C953" s="44"/>
      <c r="D953" s="143" t="e">
        <f t="shared" si="34"/>
        <v>#DIV/0!</v>
      </c>
    </row>
    <row r="954" spans="1:4" ht="13.5" customHeight="1" hidden="1">
      <c r="A954" s="145" t="s">
        <v>994</v>
      </c>
      <c r="B954" s="142">
        <v>0</v>
      </c>
      <c r="C954" s="44"/>
      <c r="D954" s="143" t="e">
        <f t="shared" si="34"/>
        <v>#DIV/0!</v>
      </c>
    </row>
    <row r="955" spans="1:4" ht="13.5" customHeight="1">
      <c r="A955" s="144" t="s">
        <v>995</v>
      </c>
      <c r="B955" s="142">
        <v>50</v>
      </c>
      <c r="C955" s="44"/>
      <c r="D955" s="143" t="e">
        <f t="shared" si="34"/>
        <v>#DIV/0!</v>
      </c>
    </row>
    <row r="956" spans="1:4" ht="13.5" customHeight="1" hidden="1">
      <c r="A956" s="145" t="s">
        <v>996</v>
      </c>
      <c r="B956" s="142">
        <v>0</v>
      </c>
      <c r="C956" s="44"/>
      <c r="D956" s="143" t="e">
        <f t="shared" si="34"/>
        <v>#DIV/0!</v>
      </c>
    </row>
    <row r="957" spans="1:4" ht="13.5" customHeight="1" hidden="1">
      <c r="A957" s="145" t="s">
        <v>997</v>
      </c>
      <c r="B957" s="142">
        <v>0</v>
      </c>
      <c r="C957" s="44"/>
      <c r="D957" s="143" t="e">
        <f t="shared" si="34"/>
        <v>#DIV/0!</v>
      </c>
    </row>
    <row r="958" spans="1:4" ht="13.5" customHeight="1" hidden="1">
      <c r="A958" s="145" t="s">
        <v>998</v>
      </c>
      <c r="B958" s="142">
        <v>0</v>
      </c>
      <c r="C958" s="44"/>
      <c r="D958" s="143" t="e">
        <f t="shared" si="34"/>
        <v>#DIV/0!</v>
      </c>
    </row>
    <row r="959" spans="1:4" ht="13.5" customHeight="1">
      <c r="A959" s="145" t="s">
        <v>999</v>
      </c>
      <c r="B959" s="142">
        <v>50</v>
      </c>
      <c r="C959" s="44"/>
      <c r="D959" s="143" t="e">
        <f t="shared" si="34"/>
        <v>#DIV/0!</v>
      </c>
    </row>
    <row r="960" spans="1:4" ht="13.5" customHeight="1" hidden="1">
      <c r="A960" s="144" t="s">
        <v>1000</v>
      </c>
      <c r="B960" s="142">
        <v>0</v>
      </c>
      <c r="C960" s="44"/>
      <c r="D960" s="143"/>
    </row>
    <row r="961" spans="1:4" ht="13.5" customHeight="1" hidden="1">
      <c r="A961" s="145" t="s">
        <v>258</v>
      </c>
      <c r="B961" s="142">
        <v>0</v>
      </c>
      <c r="C961" s="44"/>
      <c r="D961" s="143"/>
    </row>
    <row r="962" spans="1:4" ht="13.5" customHeight="1" hidden="1">
      <c r="A962" s="145" t="s">
        <v>259</v>
      </c>
      <c r="B962" s="142">
        <v>0</v>
      </c>
      <c r="C962" s="44"/>
      <c r="D962" s="143"/>
    </row>
    <row r="963" spans="1:4" ht="13.5" customHeight="1" hidden="1">
      <c r="A963" s="145" t="s">
        <v>260</v>
      </c>
      <c r="B963" s="142">
        <v>0</v>
      </c>
      <c r="C963" s="44"/>
      <c r="D963" s="143"/>
    </row>
    <row r="964" spans="1:4" ht="13.5" customHeight="1" hidden="1">
      <c r="A964" s="145" t="s">
        <v>986</v>
      </c>
      <c r="B964" s="142">
        <v>0</v>
      </c>
      <c r="C964" s="44"/>
      <c r="D964" s="143"/>
    </row>
    <row r="965" spans="1:4" ht="13.5" customHeight="1" hidden="1">
      <c r="A965" s="145" t="s">
        <v>1001</v>
      </c>
      <c r="B965" s="142">
        <v>0</v>
      </c>
      <c r="C965" s="44"/>
      <c r="D965" s="143"/>
    </row>
    <row r="966" spans="1:4" ht="13.5" customHeight="1" hidden="1">
      <c r="A966" s="145" t="s">
        <v>1002</v>
      </c>
      <c r="B966" s="142">
        <v>0</v>
      </c>
      <c r="C966" s="44"/>
      <c r="D966" s="143"/>
    </row>
    <row r="967" spans="1:4" ht="13.5" customHeight="1" hidden="1">
      <c r="A967" s="144" t="s">
        <v>1003</v>
      </c>
      <c r="B967" s="142">
        <v>0</v>
      </c>
      <c r="C967" s="44"/>
      <c r="D967" s="143" t="e">
        <f>B967/C967</f>
        <v>#DIV/0!</v>
      </c>
    </row>
    <row r="968" spans="1:4" ht="13.5" customHeight="1" hidden="1">
      <c r="A968" s="145" t="s">
        <v>1004</v>
      </c>
      <c r="B968" s="142">
        <v>0</v>
      </c>
      <c r="C968" s="44"/>
      <c r="D968" s="143" t="e">
        <f>B968/C968</f>
        <v>#DIV/0!</v>
      </c>
    </row>
    <row r="969" spans="1:4" ht="13.5" customHeight="1" hidden="1">
      <c r="A969" s="145" t="s">
        <v>1005</v>
      </c>
      <c r="B969" s="142">
        <v>0</v>
      </c>
      <c r="C969" s="44"/>
      <c r="D969" s="143" t="e">
        <f>B969/C969</f>
        <v>#DIV/0!</v>
      </c>
    </row>
    <row r="970" spans="1:4" ht="13.5" customHeight="1" hidden="1">
      <c r="A970" s="145" t="s">
        <v>1006</v>
      </c>
      <c r="B970" s="142">
        <v>0</v>
      </c>
      <c r="C970" s="44"/>
      <c r="D970" s="143"/>
    </row>
    <row r="971" spans="1:4" ht="13.5" customHeight="1" hidden="1">
      <c r="A971" s="145" t="s">
        <v>1007</v>
      </c>
      <c r="B971" s="142">
        <v>0</v>
      </c>
      <c r="C971" s="44"/>
      <c r="D971" s="143"/>
    </row>
    <row r="972" spans="1:4" ht="13.5" customHeight="1" hidden="1">
      <c r="A972" s="144" t="s">
        <v>1008</v>
      </c>
      <c r="B972" s="142">
        <v>0</v>
      </c>
      <c r="C972" s="44"/>
      <c r="D972" s="143"/>
    </row>
    <row r="973" spans="1:4" ht="13.5" customHeight="1" hidden="1">
      <c r="A973" s="145" t="s">
        <v>1009</v>
      </c>
      <c r="B973" s="142">
        <v>0</v>
      </c>
      <c r="C973" s="44"/>
      <c r="D973" s="143"/>
    </row>
    <row r="974" spans="1:4" ht="13.5" customHeight="1" hidden="1">
      <c r="A974" s="145" t="s">
        <v>1010</v>
      </c>
      <c r="B974" s="142">
        <v>0</v>
      </c>
      <c r="C974" s="44"/>
      <c r="D974" s="143"/>
    </row>
    <row r="975" spans="1:4" ht="13.5" customHeight="1">
      <c r="A975" s="144" t="s">
        <v>1011</v>
      </c>
      <c r="B975" s="142">
        <v>344</v>
      </c>
      <c r="C975" s="44">
        <f>C976+C986+C1002+C1007+C1021+C1030+C1037+C1044</f>
        <v>1016</v>
      </c>
      <c r="D975" s="143">
        <f>B975/C975</f>
        <v>0.33858267716535434</v>
      </c>
    </row>
    <row r="976" spans="1:4" ht="13.5" customHeight="1" hidden="1">
      <c r="A976" s="144" t="s">
        <v>1012</v>
      </c>
      <c r="B976" s="142">
        <v>0</v>
      </c>
      <c r="C976" s="44"/>
      <c r="D976" s="143" t="e">
        <f aca="true" t="shared" si="35" ref="D976:D1001">B976/C976</f>
        <v>#DIV/0!</v>
      </c>
    </row>
    <row r="977" spans="1:4" ht="13.5" customHeight="1" hidden="1">
      <c r="A977" s="145" t="s">
        <v>258</v>
      </c>
      <c r="B977" s="142">
        <v>0</v>
      </c>
      <c r="C977" s="44"/>
      <c r="D977" s="143" t="e">
        <f t="shared" si="35"/>
        <v>#DIV/0!</v>
      </c>
    </row>
    <row r="978" spans="1:4" ht="13.5" customHeight="1" hidden="1">
      <c r="A978" s="145" t="s">
        <v>259</v>
      </c>
      <c r="B978" s="142">
        <v>0</v>
      </c>
      <c r="C978" s="44"/>
      <c r="D978" s="143" t="e">
        <f t="shared" si="35"/>
        <v>#DIV/0!</v>
      </c>
    </row>
    <row r="979" spans="1:4" ht="13.5" customHeight="1" hidden="1">
      <c r="A979" s="145" t="s">
        <v>260</v>
      </c>
      <c r="B979" s="142">
        <v>0</v>
      </c>
      <c r="C979" s="44"/>
      <c r="D979" s="143" t="e">
        <f t="shared" si="35"/>
        <v>#DIV/0!</v>
      </c>
    </row>
    <row r="980" spans="1:4" ht="13.5" customHeight="1" hidden="1">
      <c r="A980" s="145" t="s">
        <v>1013</v>
      </c>
      <c r="B980" s="142">
        <v>0</v>
      </c>
      <c r="C980" s="44"/>
      <c r="D980" s="143" t="e">
        <f t="shared" si="35"/>
        <v>#DIV/0!</v>
      </c>
    </row>
    <row r="981" spans="1:4" ht="13.5" customHeight="1" hidden="1">
      <c r="A981" s="145" t="s">
        <v>1014</v>
      </c>
      <c r="B981" s="142">
        <v>0</v>
      </c>
      <c r="C981" s="44"/>
      <c r="D981" s="143" t="e">
        <f t="shared" si="35"/>
        <v>#DIV/0!</v>
      </c>
    </row>
    <row r="982" spans="1:4" ht="13.5" customHeight="1" hidden="1">
      <c r="A982" s="145" t="s">
        <v>1015</v>
      </c>
      <c r="B982" s="142">
        <v>0</v>
      </c>
      <c r="C982" s="44"/>
      <c r="D982" s="143" t="e">
        <f t="shared" si="35"/>
        <v>#DIV/0!</v>
      </c>
    </row>
    <row r="983" spans="1:4" ht="13.5" customHeight="1" hidden="1">
      <c r="A983" s="145" t="s">
        <v>1016</v>
      </c>
      <c r="B983" s="142">
        <v>0</v>
      </c>
      <c r="C983" s="44"/>
      <c r="D983" s="143" t="e">
        <f t="shared" si="35"/>
        <v>#DIV/0!</v>
      </c>
    </row>
    <row r="984" spans="1:4" ht="13.5" customHeight="1" hidden="1">
      <c r="A984" s="145" t="s">
        <v>1017</v>
      </c>
      <c r="B984" s="142">
        <v>0</v>
      </c>
      <c r="C984" s="44"/>
      <c r="D984" s="143" t="e">
        <f t="shared" si="35"/>
        <v>#DIV/0!</v>
      </c>
    </row>
    <row r="985" spans="1:4" ht="13.5" customHeight="1" hidden="1">
      <c r="A985" s="145" t="s">
        <v>1018</v>
      </c>
      <c r="B985" s="142">
        <v>0</v>
      </c>
      <c r="C985" s="44"/>
      <c r="D985" s="143" t="e">
        <f t="shared" si="35"/>
        <v>#DIV/0!</v>
      </c>
    </row>
    <row r="986" spans="1:4" ht="13.5" customHeight="1">
      <c r="A986" s="144" t="s">
        <v>1019</v>
      </c>
      <c r="B986" s="142">
        <v>0</v>
      </c>
      <c r="C986" s="44">
        <f>SUM(C987:C1001)</f>
        <v>12</v>
      </c>
      <c r="D986" s="143">
        <f t="shared" si="35"/>
        <v>0</v>
      </c>
    </row>
    <row r="987" spans="1:4" ht="13.5" customHeight="1" hidden="1">
      <c r="A987" s="145" t="s">
        <v>258</v>
      </c>
      <c r="B987" s="142">
        <v>0</v>
      </c>
      <c r="C987" s="44"/>
      <c r="D987" s="143" t="e">
        <f t="shared" si="35"/>
        <v>#DIV/0!</v>
      </c>
    </row>
    <row r="988" spans="1:4" ht="13.5" customHeight="1" hidden="1">
      <c r="A988" s="145" t="s">
        <v>259</v>
      </c>
      <c r="B988" s="142">
        <v>0</v>
      </c>
      <c r="C988" s="44"/>
      <c r="D988" s="143" t="e">
        <f t="shared" si="35"/>
        <v>#DIV/0!</v>
      </c>
    </row>
    <row r="989" spans="1:4" ht="13.5" customHeight="1" hidden="1">
      <c r="A989" s="145" t="s">
        <v>260</v>
      </c>
      <c r="B989" s="142">
        <v>0</v>
      </c>
      <c r="C989" s="44"/>
      <c r="D989" s="143" t="e">
        <f t="shared" si="35"/>
        <v>#DIV/0!</v>
      </c>
    </row>
    <row r="990" spans="1:4" ht="13.5" customHeight="1" hidden="1">
      <c r="A990" s="145" t="s">
        <v>1020</v>
      </c>
      <c r="B990" s="142">
        <v>0</v>
      </c>
      <c r="C990" s="44"/>
      <c r="D990" s="143" t="e">
        <f t="shared" si="35"/>
        <v>#DIV/0!</v>
      </c>
    </row>
    <row r="991" spans="1:4" ht="13.5" customHeight="1" hidden="1">
      <c r="A991" s="145" t="s">
        <v>1021</v>
      </c>
      <c r="B991" s="142">
        <v>0</v>
      </c>
      <c r="C991" s="44"/>
      <c r="D991" s="143" t="e">
        <f t="shared" si="35"/>
        <v>#DIV/0!</v>
      </c>
    </row>
    <row r="992" spans="1:4" ht="13.5" customHeight="1" hidden="1">
      <c r="A992" s="145" t="s">
        <v>1022</v>
      </c>
      <c r="B992" s="142">
        <v>0</v>
      </c>
      <c r="C992" s="44"/>
      <c r="D992" s="143" t="e">
        <f t="shared" si="35"/>
        <v>#DIV/0!</v>
      </c>
    </row>
    <row r="993" spans="1:4" ht="13.5" customHeight="1" hidden="1">
      <c r="A993" s="145" t="s">
        <v>1023</v>
      </c>
      <c r="B993" s="142">
        <v>0</v>
      </c>
      <c r="C993" s="44"/>
      <c r="D993" s="143" t="e">
        <f t="shared" si="35"/>
        <v>#DIV/0!</v>
      </c>
    </row>
    <row r="994" spans="1:4" ht="13.5" customHeight="1" hidden="1">
      <c r="A994" s="145" t="s">
        <v>1024</v>
      </c>
      <c r="B994" s="142">
        <v>0</v>
      </c>
      <c r="C994" s="44"/>
      <c r="D994" s="143" t="e">
        <f t="shared" si="35"/>
        <v>#DIV/0!</v>
      </c>
    </row>
    <row r="995" spans="1:4" ht="13.5" customHeight="1" hidden="1">
      <c r="A995" s="145" t="s">
        <v>1025</v>
      </c>
      <c r="B995" s="142">
        <v>0</v>
      </c>
      <c r="C995" s="44"/>
      <c r="D995" s="143" t="e">
        <f t="shared" si="35"/>
        <v>#DIV/0!</v>
      </c>
    </row>
    <row r="996" spans="1:4" ht="13.5" customHeight="1" hidden="1">
      <c r="A996" s="145" t="s">
        <v>1026</v>
      </c>
      <c r="B996" s="142">
        <v>0</v>
      </c>
      <c r="C996" s="44"/>
      <c r="D996" s="143" t="e">
        <f t="shared" si="35"/>
        <v>#DIV/0!</v>
      </c>
    </row>
    <row r="997" spans="1:4" ht="13.5" customHeight="1" hidden="1">
      <c r="A997" s="145" t="s">
        <v>1027</v>
      </c>
      <c r="B997" s="142">
        <v>0</v>
      </c>
      <c r="C997" s="44"/>
      <c r="D997" s="143" t="e">
        <f t="shared" si="35"/>
        <v>#DIV/0!</v>
      </c>
    </row>
    <row r="998" spans="1:4" ht="13.5" customHeight="1" hidden="1">
      <c r="A998" s="145" t="s">
        <v>1028</v>
      </c>
      <c r="B998" s="142">
        <v>0</v>
      </c>
      <c r="C998" s="44"/>
      <c r="D998" s="143" t="e">
        <f t="shared" si="35"/>
        <v>#DIV/0!</v>
      </c>
    </row>
    <row r="999" spans="1:4" ht="13.5" customHeight="1" hidden="1">
      <c r="A999" s="145" t="s">
        <v>1029</v>
      </c>
      <c r="B999" s="142">
        <v>0</v>
      </c>
      <c r="C999" s="44"/>
      <c r="D999" s="143" t="e">
        <f t="shared" si="35"/>
        <v>#DIV/0!</v>
      </c>
    </row>
    <row r="1000" spans="1:4" ht="13.5" customHeight="1" hidden="1">
      <c r="A1000" s="145" t="s">
        <v>1030</v>
      </c>
      <c r="B1000" s="142">
        <v>0</v>
      </c>
      <c r="C1000" s="44"/>
      <c r="D1000" s="143" t="e">
        <f t="shared" si="35"/>
        <v>#DIV/0!</v>
      </c>
    </row>
    <row r="1001" spans="1:4" ht="13.5" customHeight="1">
      <c r="A1001" s="145" t="s">
        <v>1031</v>
      </c>
      <c r="B1001" s="142">
        <v>0</v>
      </c>
      <c r="C1001" s="44">
        <v>12</v>
      </c>
      <c r="D1001" s="143">
        <f t="shared" si="35"/>
        <v>0</v>
      </c>
    </row>
    <row r="1002" spans="1:4" ht="13.5" customHeight="1" hidden="1">
      <c r="A1002" s="144" t="s">
        <v>1032</v>
      </c>
      <c r="B1002" s="142">
        <v>0</v>
      </c>
      <c r="C1002" s="44"/>
      <c r="D1002" s="143"/>
    </row>
    <row r="1003" spans="1:4" ht="13.5" customHeight="1" hidden="1">
      <c r="A1003" s="145" t="s">
        <v>258</v>
      </c>
      <c r="B1003" s="142">
        <v>0</v>
      </c>
      <c r="C1003" s="44"/>
      <c r="D1003" s="143"/>
    </row>
    <row r="1004" spans="1:4" ht="13.5" customHeight="1" hidden="1">
      <c r="A1004" s="145" t="s">
        <v>259</v>
      </c>
      <c r="B1004" s="142">
        <v>0</v>
      </c>
      <c r="C1004" s="44"/>
      <c r="D1004" s="143"/>
    </row>
    <row r="1005" spans="1:4" ht="13.5" customHeight="1" hidden="1">
      <c r="A1005" s="145" t="s">
        <v>260</v>
      </c>
      <c r="B1005" s="142">
        <v>0</v>
      </c>
      <c r="C1005" s="44"/>
      <c r="D1005" s="143"/>
    </row>
    <row r="1006" spans="1:4" ht="13.5" customHeight="1" hidden="1">
      <c r="A1006" s="145" t="s">
        <v>1033</v>
      </c>
      <c r="B1006" s="142">
        <v>0</v>
      </c>
      <c r="C1006" s="44"/>
      <c r="D1006" s="143"/>
    </row>
    <row r="1007" spans="1:4" ht="13.5" customHeight="1">
      <c r="A1007" s="144" t="s">
        <v>1034</v>
      </c>
      <c r="B1007" s="142">
        <v>146</v>
      </c>
      <c r="C1007" s="44">
        <f>SUM(C1008:C1020)</f>
        <v>222</v>
      </c>
      <c r="D1007" s="143">
        <f>B1007/C1007</f>
        <v>0.6576576576576577</v>
      </c>
    </row>
    <row r="1008" spans="1:4" ht="13.5" customHeight="1">
      <c r="A1008" s="145" t="s">
        <v>258</v>
      </c>
      <c r="B1008" s="142">
        <v>64</v>
      </c>
      <c r="C1008" s="44">
        <v>89</v>
      </c>
      <c r="D1008" s="143">
        <f>B1008/C1008</f>
        <v>0.7191011235955056</v>
      </c>
    </row>
    <row r="1009" spans="1:4" ht="13.5" customHeight="1">
      <c r="A1009" s="145" t="s">
        <v>259</v>
      </c>
      <c r="B1009" s="142">
        <v>80</v>
      </c>
      <c r="C1009" s="44">
        <v>42</v>
      </c>
      <c r="D1009" s="143">
        <f>B1009/C1009</f>
        <v>1.9047619047619047</v>
      </c>
    </row>
    <row r="1010" spans="1:4" ht="13.5" customHeight="1" hidden="1">
      <c r="A1010" s="145" t="s">
        <v>260</v>
      </c>
      <c r="B1010" s="142">
        <v>0</v>
      </c>
      <c r="C1010" s="44"/>
      <c r="D1010" s="143" t="e">
        <f aca="true" t="shared" si="36" ref="D1010:D1023">B1010/C1010</f>
        <v>#DIV/0!</v>
      </c>
    </row>
    <row r="1011" spans="1:4" ht="13.5" customHeight="1" hidden="1">
      <c r="A1011" s="145" t="s">
        <v>1035</v>
      </c>
      <c r="B1011" s="142">
        <v>0</v>
      </c>
      <c r="C1011" s="44"/>
      <c r="D1011" s="143" t="e">
        <f t="shared" si="36"/>
        <v>#DIV/0!</v>
      </c>
    </row>
    <row r="1012" spans="1:4" ht="13.5" customHeight="1" hidden="1">
      <c r="A1012" s="145" t="s">
        <v>1036</v>
      </c>
      <c r="B1012" s="142">
        <v>0</v>
      </c>
      <c r="C1012" s="44"/>
      <c r="D1012" s="143" t="e">
        <f t="shared" si="36"/>
        <v>#DIV/0!</v>
      </c>
    </row>
    <row r="1013" spans="1:4" ht="13.5" customHeight="1" hidden="1">
      <c r="A1013" s="145" t="s">
        <v>1037</v>
      </c>
      <c r="B1013" s="142">
        <v>0</v>
      </c>
      <c r="C1013" s="44"/>
      <c r="D1013" s="143" t="e">
        <f t="shared" si="36"/>
        <v>#DIV/0!</v>
      </c>
    </row>
    <row r="1014" spans="1:4" ht="13.5" customHeight="1" hidden="1">
      <c r="A1014" s="145" t="s">
        <v>1038</v>
      </c>
      <c r="B1014" s="142">
        <v>0</v>
      </c>
      <c r="C1014" s="44"/>
      <c r="D1014" s="143" t="e">
        <f t="shared" si="36"/>
        <v>#DIV/0!</v>
      </c>
    </row>
    <row r="1015" spans="1:4" ht="13.5" customHeight="1" hidden="1">
      <c r="A1015" s="145" t="s">
        <v>1039</v>
      </c>
      <c r="B1015" s="142">
        <v>0</v>
      </c>
      <c r="C1015" s="44"/>
      <c r="D1015" s="143" t="e">
        <f t="shared" si="36"/>
        <v>#DIV/0!</v>
      </c>
    </row>
    <row r="1016" spans="1:4" ht="13.5" customHeight="1">
      <c r="A1016" s="145" t="s">
        <v>1040</v>
      </c>
      <c r="B1016" s="142">
        <v>0</v>
      </c>
      <c r="C1016" s="44">
        <v>89</v>
      </c>
      <c r="D1016" s="143">
        <f t="shared" si="36"/>
        <v>0</v>
      </c>
    </row>
    <row r="1017" spans="1:4" ht="13.5" customHeight="1" hidden="1">
      <c r="A1017" s="145" t="s">
        <v>1041</v>
      </c>
      <c r="B1017" s="142">
        <v>0</v>
      </c>
      <c r="C1017" s="44"/>
      <c r="D1017" s="143" t="e">
        <f t="shared" si="36"/>
        <v>#DIV/0!</v>
      </c>
    </row>
    <row r="1018" spans="1:4" ht="13.5" customHeight="1" hidden="1">
      <c r="A1018" s="145" t="s">
        <v>986</v>
      </c>
      <c r="B1018" s="142">
        <v>0</v>
      </c>
      <c r="C1018" s="44"/>
      <c r="D1018" s="143" t="e">
        <f t="shared" si="36"/>
        <v>#DIV/0!</v>
      </c>
    </row>
    <row r="1019" spans="1:4" ht="13.5" customHeight="1" hidden="1">
      <c r="A1019" s="145" t="s">
        <v>1042</v>
      </c>
      <c r="B1019" s="142">
        <v>0</v>
      </c>
      <c r="C1019" s="44"/>
      <c r="D1019" s="143" t="e">
        <f t="shared" si="36"/>
        <v>#DIV/0!</v>
      </c>
    </row>
    <row r="1020" spans="1:4" ht="13.5" customHeight="1">
      <c r="A1020" s="145" t="s">
        <v>1043</v>
      </c>
      <c r="B1020" s="142">
        <v>2</v>
      </c>
      <c r="C1020" s="44">
        <v>2</v>
      </c>
      <c r="D1020" s="143">
        <f t="shared" si="36"/>
        <v>1</v>
      </c>
    </row>
    <row r="1021" spans="1:4" ht="13.5" customHeight="1">
      <c r="A1021" s="144" t="s">
        <v>1044</v>
      </c>
      <c r="B1021" s="142">
        <v>159</v>
      </c>
      <c r="C1021" s="44">
        <f>SUM(C1022:C1029)</f>
        <v>276</v>
      </c>
      <c r="D1021" s="143">
        <f t="shared" si="36"/>
        <v>0.5760869565217391</v>
      </c>
    </row>
    <row r="1022" spans="1:4" ht="13.5" customHeight="1">
      <c r="A1022" s="145" t="s">
        <v>258</v>
      </c>
      <c r="B1022" s="142">
        <v>104</v>
      </c>
      <c r="C1022" s="44">
        <v>92</v>
      </c>
      <c r="D1022" s="143">
        <f t="shared" si="36"/>
        <v>1.1304347826086956</v>
      </c>
    </row>
    <row r="1023" spans="1:4" ht="13.5" customHeight="1">
      <c r="A1023" s="145" t="s">
        <v>259</v>
      </c>
      <c r="B1023" s="142">
        <v>42</v>
      </c>
      <c r="C1023" s="44">
        <v>164</v>
      </c>
      <c r="D1023" s="143">
        <f t="shared" si="36"/>
        <v>0.25609756097560976</v>
      </c>
    </row>
    <row r="1024" spans="1:4" ht="13.5" customHeight="1" hidden="1">
      <c r="A1024" s="145" t="s">
        <v>260</v>
      </c>
      <c r="B1024" s="142">
        <v>0</v>
      </c>
      <c r="C1024" s="44"/>
      <c r="D1024" s="143" t="e">
        <f aca="true" t="shared" si="37" ref="D1024:D1032">B1024/C1024</f>
        <v>#DIV/0!</v>
      </c>
    </row>
    <row r="1025" spans="1:4" ht="13.5" customHeight="1" hidden="1">
      <c r="A1025" s="145" t="s">
        <v>1045</v>
      </c>
      <c r="B1025" s="142">
        <v>0</v>
      </c>
      <c r="C1025" s="44"/>
      <c r="D1025" s="143" t="e">
        <f t="shared" si="37"/>
        <v>#DIV/0!</v>
      </c>
    </row>
    <row r="1026" spans="1:4" ht="13.5" customHeight="1">
      <c r="A1026" s="145" t="s">
        <v>1046</v>
      </c>
      <c r="B1026" s="142">
        <v>0</v>
      </c>
      <c r="C1026" s="44">
        <v>20</v>
      </c>
      <c r="D1026" s="143">
        <f t="shared" si="37"/>
        <v>0</v>
      </c>
    </row>
    <row r="1027" spans="1:4" ht="13.5" customHeight="1" hidden="1">
      <c r="A1027" s="145" t="s">
        <v>1047</v>
      </c>
      <c r="B1027" s="142">
        <v>0</v>
      </c>
      <c r="C1027" s="44"/>
      <c r="D1027" s="143" t="e">
        <f t="shared" si="37"/>
        <v>#DIV/0!</v>
      </c>
    </row>
    <row r="1028" spans="1:4" ht="13.5" customHeight="1" hidden="1">
      <c r="A1028" s="145" t="s">
        <v>1048</v>
      </c>
      <c r="B1028" s="142">
        <v>0</v>
      </c>
      <c r="C1028" s="44"/>
      <c r="D1028" s="143" t="e">
        <f t="shared" si="37"/>
        <v>#DIV/0!</v>
      </c>
    </row>
    <row r="1029" spans="1:4" ht="13.5" customHeight="1">
      <c r="A1029" s="145" t="s">
        <v>1049</v>
      </c>
      <c r="B1029" s="142">
        <v>13</v>
      </c>
      <c r="C1029" s="44"/>
      <c r="D1029" s="143" t="e">
        <f t="shared" si="37"/>
        <v>#DIV/0!</v>
      </c>
    </row>
    <row r="1030" spans="1:4" ht="13.5" customHeight="1">
      <c r="A1030" s="144" t="s">
        <v>1050</v>
      </c>
      <c r="B1030" s="142">
        <v>2</v>
      </c>
      <c r="C1030" s="44"/>
      <c r="D1030" s="143" t="e">
        <f t="shared" si="37"/>
        <v>#DIV/0!</v>
      </c>
    </row>
    <row r="1031" spans="1:4" ht="13.5" customHeight="1" hidden="1">
      <c r="A1031" s="145" t="s">
        <v>258</v>
      </c>
      <c r="B1031" s="142">
        <v>0</v>
      </c>
      <c r="C1031" s="44"/>
      <c r="D1031" s="143" t="e">
        <f t="shared" si="37"/>
        <v>#DIV/0!</v>
      </c>
    </row>
    <row r="1032" spans="1:4" ht="13.5" customHeight="1">
      <c r="A1032" s="145" t="s">
        <v>259</v>
      </c>
      <c r="B1032" s="142">
        <v>2</v>
      </c>
      <c r="C1032" s="44"/>
      <c r="D1032" s="143" t="e">
        <f t="shared" si="37"/>
        <v>#DIV/0!</v>
      </c>
    </row>
    <row r="1033" spans="1:4" ht="13.5" customHeight="1" hidden="1">
      <c r="A1033" s="145" t="s">
        <v>260</v>
      </c>
      <c r="B1033" s="142">
        <v>0</v>
      </c>
      <c r="C1033" s="44"/>
      <c r="D1033" s="143"/>
    </row>
    <row r="1034" spans="1:4" ht="13.5" customHeight="1" hidden="1">
      <c r="A1034" s="145" t="s">
        <v>1051</v>
      </c>
      <c r="B1034" s="142">
        <v>0</v>
      </c>
      <c r="C1034" s="44"/>
      <c r="D1034" s="143"/>
    </row>
    <row r="1035" spans="1:4" ht="13.5" customHeight="1" hidden="1">
      <c r="A1035" s="145" t="s">
        <v>1052</v>
      </c>
      <c r="B1035" s="142">
        <v>0</v>
      </c>
      <c r="C1035" s="44"/>
      <c r="D1035" s="143"/>
    </row>
    <row r="1036" spans="1:4" ht="13.5" customHeight="1" hidden="1">
      <c r="A1036" s="145" t="s">
        <v>1053</v>
      </c>
      <c r="B1036" s="142">
        <v>0</v>
      </c>
      <c r="C1036" s="44"/>
      <c r="D1036" s="143"/>
    </row>
    <row r="1037" spans="1:4" ht="13.5" customHeight="1">
      <c r="A1037" s="144" t="s">
        <v>1054</v>
      </c>
      <c r="B1037" s="142">
        <v>19</v>
      </c>
      <c r="C1037" s="44">
        <f>SUM(C1038:C1043)</f>
        <v>73</v>
      </c>
      <c r="D1037" s="143">
        <f>B1037/C1037</f>
        <v>0.2602739726027397</v>
      </c>
    </row>
    <row r="1038" spans="1:4" ht="13.5" customHeight="1" hidden="1">
      <c r="A1038" s="145" t="s">
        <v>258</v>
      </c>
      <c r="B1038" s="142">
        <v>0</v>
      </c>
      <c r="C1038" s="44"/>
      <c r="D1038" s="143"/>
    </row>
    <row r="1039" spans="1:4" ht="13.5" customHeight="1" hidden="1">
      <c r="A1039" s="145" t="s">
        <v>259</v>
      </c>
      <c r="B1039" s="142">
        <v>0</v>
      </c>
      <c r="C1039" s="44"/>
      <c r="D1039" s="143"/>
    </row>
    <row r="1040" spans="1:4" ht="13.5" customHeight="1" hidden="1">
      <c r="A1040" s="145" t="s">
        <v>260</v>
      </c>
      <c r="B1040" s="142">
        <v>0</v>
      </c>
      <c r="C1040" s="44"/>
      <c r="D1040" s="143"/>
    </row>
    <row r="1041" spans="1:4" ht="13.5" customHeight="1" hidden="1">
      <c r="A1041" s="145" t="s">
        <v>1055</v>
      </c>
      <c r="B1041" s="142">
        <v>0</v>
      </c>
      <c r="C1041" s="44"/>
      <c r="D1041" s="143"/>
    </row>
    <row r="1042" spans="1:4" ht="13.5" customHeight="1" hidden="1">
      <c r="A1042" s="145" t="s">
        <v>1056</v>
      </c>
      <c r="B1042" s="142">
        <v>0</v>
      </c>
      <c r="C1042" s="44"/>
      <c r="D1042" s="143"/>
    </row>
    <row r="1043" spans="1:4" ht="13.5" customHeight="1">
      <c r="A1043" s="145" t="s">
        <v>1057</v>
      </c>
      <c r="B1043" s="142">
        <v>19</v>
      </c>
      <c r="C1043" s="44">
        <v>73</v>
      </c>
      <c r="D1043" s="143">
        <f>B1043/C1043</f>
        <v>0.2602739726027397</v>
      </c>
    </row>
    <row r="1044" spans="1:4" ht="13.5" customHeight="1">
      <c r="A1044" s="144" t="s">
        <v>1058</v>
      </c>
      <c r="B1044" s="142">
        <v>18</v>
      </c>
      <c r="C1044" s="44">
        <f>SUM(C1045:C1050)</f>
        <v>433</v>
      </c>
      <c r="D1044" s="143">
        <f>B1044/C1044</f>
        <v>0.04157043879907621</v>
      </c>
    </row>
    <row r="1045" spans="1:4" ht="13.5" customHeight="1" hidden="1">
      <c r="A1045" s="145" t="s">
        <v>1059</v>
      </c>
      <c r="B1045" s="142">
        <v>0</v>
      </c>
      <c r="C1045" s="44"/>
      <c r="D1045" s="143"/>
    </row>
    <row r="1046" spans="1:4" ht="13.5" customHeight="1" hidden="1">
      <c r="A1046" s="145" t="s">
        <v>1060</v>
      </c>
      <c r="B1046" s="142">
        <v>0</v>
      </c>
      <c r="C1046" s="44"/>
      <c r="D1046" s="143"/>
    </row>
    <row r="1047" spans="1:4" ht="13.5" customHeight="1" hidden="1">
      <c r="A1047" s="145" t="s">
        <v>1061</v>
      </c>
      <c r="B1047" s="142">
        <v>0</v>
      </c>
      <c r="C1047" s="44"/>
      <c r="D1047" s="143"/>
    </row>
    <row r="1048" spans="1:4" ht="13.5" customHeight="1" hidden="1">
      <c r="A1048" s="145" t="s">
        <v>1062</v>
      </c>
      <c r="B1048" s="142">
        <v>0</v>
      </c>
      <c r="C1048" s="44"/>
      <c r="D1048" s="143"/>
    </row>
    <row r="1049" spans="1:4" ht="13.5" customHeight="1" hidden="1">
      <c r="A1049" s="145" t="s">
        <v>1063</v>
      </c>
      <c r="B1049" s="142">
        <v>0</v>
      </c>
      <c r="C1049" s="44"/>
      <c r="D1049" s="143"/>
    </row>
    <row r="1050" spans="1:4" ht="13.5" customHeight="1">
      <c r="A1050" s="145" t="s">
        <v>1064</v>
      </c>
      <c r="B1050" s="142">
        <v>18</v>
      </c>
      <c r="C1050" s="44">
        <v>433</v>
      </c>
      <c r="D1050" s="143">
        <f>B1050/C1050</f>
        <v>0.04157043879907621</v>
      </c>
    </row>
    <row r="1051" spans="1:4" ht="13.5" customHeight="1">
      <c r="A1051" s="144" t="s">
        <v>1065</v>
      </c>
      <c r="B1051" s="142">
        <v>61</v>
      </c>
      <c r="C1051" s="44">
        <f>C1052+C1062+C1069+C1075</f>
        <v>309</v>
      </c>
      <c r="D1051" s="143">
        <f>B1051/C1051</f>
        <v>0.19741100323624594</v>
      </c>
    </row>
    <row r="1052" spans="1:4" ht="13.5" customHeight="1">
      <c r="A1052" s="144" t="s">
        <v>1066</v>
      </c>
      <c r="B1052" s="142">
        <v>17</v>
      </c>
      <c r="C1052" s="44">
        <f>SUM(C1053:C1061)</f>
        <v>10</v>
      </c>
      <c r="D1052" s="143">
        <f>B1052/C1052</f>
        <v>1.7</v>
      </c>
    </row>
    <row r="1053" spans="1:4" ht="13.5" customHeight="1">
      <c r="A1053" s="145" t="s">
        <v>258</v>
      </c>
      <c r="B1053" s="142">
        <v>2</v>
      </c>
      <c r="C1053" s="44"/>
      <c r="D1053" s="143" t="e">
        <f>B1053/C1053</f>
        <v>#DIV/0!</v>
      </c>
    </row>
    <row r="1054" spans="1:4" ht="13.5" customHeight="1" hidden="1">
      <c r="A1054" s="145" t="s">
        <v>259</v>
      </c>
      <c r="B1054" s="142">
        <v>0</v>
      </c>
      <c r="C1054" s="44"/>
      <c r="D1054" s="143"/>
    </row>
    <row r="1055" spans="1:4" ht="13.5" customHeight="1" hidden="1">
      <c r="A1055" s="145" t="s">
        <v>260</v>
      </c>
      <c r="B1055" s="142">
        <v>0</v>
      </c>
      <c r="C1055" s="44"/>
      <c r="D1055" s="143"/>
    </row>
    <row r="1056" spans="1:4" ht="13.5" customHeight="1" hidden="1">
      <c r="A1056" s="145" t="s">
        <v>1067</v>
      </c>
      <c r="B1056" s="142">
        <v>0</v>
      </c>
      <c r="C1056" s="44"/>
      <c r="D1056" s="143"/>
    </row>
    <row r="1057" spans="1:4" ht="13.5" customHeight="1" hidden="1">
      <c r="A1057" s="145" t="s">
        <v>1068</v>
      </c>
      <c r="B1057" s="142">
        <v>0</v>
      </c>
      <c r="C1057" s="44"/>
      <c r="D1057" s="143"/>
    </row>
    <row r="1058" spans="1:4" ht="13.5" customHeight="1" hidden="1">
      <c r="A1058" s="145" t="s">
        <v>1069</v>
      </c>
      <c r="B1058" s="142">
        <v>0</v>
      </c>
      <c r="C1058" s="44"/>
      <c r="D1058" s="143"/>
    </row>
    <row r="1059" spans="1:4" ht="13.5" customHeight="1" hidden="1">
      <c r="A1059" s="145" t="s">
        <v>1070</v>
      </c>
      <c r="B1059" s="142">
        <v>0</v>
      </c>
      <c r="C1059" s="44"/>
      <c r="D1059" s="143"/>
    </row>
    <row r="1060" spans="1:4" ht="13.5" customHeight="1" hidden="1">
      <c r="A1060" s="145" t="s">
        <v>267</v>
      </c>
      <c r="B1060" s="142">
        <v>0</v>
      </c>
      <c r="C1060" s="44"/>
      <c r="D1060" s="143"/>
    </row>
    <row r="1061" spans="1:4" ht="13.5" customHeight="1">
      <c r="A1061" s="145" t="s">
        <v>1071</v>
      </c>
      <c r="B1061" s="142">
        <v>15</v>
      </c>
      <c r="C1061" s="44">
        <v>10</v>
      </c>
      <c r="D1061" s="143">
        <f>B1061/C1061</f>
        <v>1.5</v>
      </c>
    </row>
    <row r="1062" spans="1:4" ht="13.5" customHeight="1">
      <c r="A1062" s="144" t="s">
        <v>1072</v>
      </c>
      <c r="B1062" s="142">
        <v>44</v>
      </c>
      <c r="C1062" s="44">
        <f>SUM(C1063:C1068)</f>
        <v>299</v>
      </c>
      <c r="D1062" s="143">
        <f>B1062/C1062</f>
        <v>0.14715719063545152</v>
      </c>
    </row>
    <row r="1063" spans="1:4" ht="13.5" customHeight="1" hidden="1">
      <c r="A1063" s="145" t="s">
        <v>258</v>
      </c>
      <c r="B1063" s="142">
        <v>0</v>
      </c>
      <c r="C1063" s="44"/>
      <c r="D1063" s="143"/>
    </row>
    <row r="1064" spans="1:4" ht="13.5" customHeight="1" hidden="1">
      <c r="A1064" s="145" t="s">
        <v>259</v>
      </c>
      <c r="B1064" s="142">
        <v>0</v>
      </c>
      <c r="C1064" s="44"/>
      <c r="D1064" s="143"/>
    </row>
    <row r="1065" spans="1:4" ht="13.5" customHeight="1" hidden="1">
      <c r="A1065" s="145" t="s">
        <v>260</v>
      </c>
      <c r="B1065" s="142">
        <v>0</v>
      </c>
      <c r="C1065" s="44"/>
      <c r="D1065" s="143"/>
    </row>
    <row r="1066" spans="1:4" ht="13.5" customHeight="1" hidden="1">
      <c r="A1066" s="145" t="s">
        <v>1073</v>
      </c>
      <c r="B1066" s="142">
        <v>0</v>
      </c>
      <c r="C1066" s="44"/>
      <c r="D1066" s="143"/>
    </row>
    <row r="1067" spans="1:4" ht="13.5" customHeight="1" hidden="1">
      <c r="A1067" s="145" t="s">
        <v>1074</v>
      </c>
      <c r="B1067" s="142">
        <v>0</v>
      </c>
      <c r="C1067" s="44"/>
      <c r="D1067" s="143"/>
    </row>
    <row r="1068" spans="1:4" ht="13.5" customHeight="1">
      <c r="A1068" s="145" t="s">
        <v>1075</v>
      </c>
      <c r="B1068" s="142">
        <v>44</v>
      </c>
      <c r="C1068" s="44">
        <v>299</v>
      </c>
      <c r="D1068" s="143">
        <f>B1068/C1068</f>
        <v>0.14715719063545152</v>
      </c>
    </row>
    <row r="1069" spans="1:4" ht="13.5" customHeight="1" hidden="1">
      <c r="A1069" s="144" t="s">
        <v>1076</v>
      </c>
      <c r="B1069" s="142">
        <v>0</v>
      </c>
      <c r="C1069" s="44"/>
      <c r="D1069" s="143" t="e">
        <f>B1069/C1069</f>
        <v>#DIV/0!</v>
      </c>
    </row>
    <row r="1070" spans="1:4" ht="13.5" customHeight="1" hidden="1">
      <c r="A1070" s="145" t="s">
        <v>258</v>
      </c>
      <c r="B1070" s="142">
        <v>0</v>
      </c>
      <c r="C1070" s="44"/>
      <c r="D1070" s="143"/>
    </row>
    <row r="1071" spans="1:4" ht="13.5" customHeight="1" hidden="1">
      <c r="A1071" s="145" t="s">
        <v>259</v>
      </c>
      <c r="B1071" s="142">
        <v>0</v>
      </c>
      <c r="C1071" s="44"/>
      <c r="D1071" s="143"/>
    </row>
    <row r="1072" spans="1:4" ht="13.5" customHeight="1" hidden="1">
      <c r="A1072" s="145" t="s">
        <v>260</v>
      </c>
      <c r="B1072" s="142">
        <v>0</v>
      </c>
      <c r="C1072" s="44"/>
      <c r="D1072" s="143"/>
    </row>
    <row r="1073" spans="1:4" ht="13.5" customHeight="1" hidden="1">
      <c r="A1073" s="145" t="s">
        <v>1077</v>
      </c>
      <c r="B1073" s="142">
        <v>0</v>
      </c>
      <c r="C1073" s="44"/>
      <c r="D1073" s="143"/>
    </row>
    <row r="1074" spans="1:4" ht="13.5" customHeight="1" hidden="1">
      <c r="A1074" s="145" t="s">
        <v>1078</v>
      </c>
      <c r="B1074" s="142">
        <v>0</v>
      </c>
      <c r="C1074" s="44"/>
      <c r="D1074" s="143" t="e">
        <f>B1074/C1074</f>
        <v>#DIV/0!</v>
      </c>
    </row>
    <row r="1075" spans="1:4" ht="13.5" customHeight="1" hidden="1">
      <c r="A1075" s="144" t="s">
        <v>1079</v>
      </c>
      <c r="B1075" s="142">
        <v>0</v>
      </c>
      <c r="C1075" s="44"/>
      <c r="D1075" s="143"/>
    </row>
    <row r="1076" spans="1:4" ht="13.5" customHeight="1" hidden="1">
      <c r="A1076" s="145" t="s">
        <v>1080</v>
      </c>
      <c r="B1076" s="142">
        <v>0</v>
      </c>
      <c r="C1076" s="44"/>
      <c r="D1076" s="143"/>
    </row>
    <row r="1077" spans="1:4" ht="13.5" customHeight="1" hidden="1">
      <c r="A1077" s="145" t="s">
        <v>1081</v>
      </c>
      <c r="B1077" s="142">
        <v>0</v>
      </c>
      <c r="C1077" s="44"/>
      <c r="D1077" s="143"/>
    </row>
    <row r="1078" spans="1:4" ht="13.5" customHeight="1">
      <c r="A1078" s="144" t="s">
        <v>1082</v>
      </c>
      <c r="B1078" s="142">
        <v>2</v>
      </c>
      <c r="C1078" s="44">
        <f>C1079+C1099+C1118+C1127+C1140+C1155</f>
        <v>25</v>
      </c>
      <c r="D1078" s="143">
        <f>B1078/C1078</f>
        <v>0.08</v>
      </c>
    </row>
    <row r="1079" spans="1:4" ht="13.5" customHeight="1">
      <c r="A1079" s="144" t="s">
        <v>1083</v>
      </c>
      <c r="B1079" s="142">
        <v>0</v>
      </c>
      <c r="C1079" s="44">
        <f>SUM(C1080:C1098)</f>
        <v>25</v>
      </c>
      <c r="D1079" s="143">
        <f aca="true" t="shared" si="38" ref="D1079:D1098">B1079/C1079</f>
        <v>0</v>
      </c>
    </row>
    <row r="1080" spans="1:4" ht="13.5" customHeight="1" hidden="1">
      <c r="A1080" s="145" t="s">
        <v>258</v>
      </c>
      <c r="B1080" s="142">
        <v>0</v>
      </c>
      <c r="C1080" s="44"/>
      <c r="D1080" s="143" t="e">
        <f t="shared" si="38"/>
        <v>#DIV/0!</v>
      </c>
    </row>
    <row r="1081" spans="1:4" ht="13.5" customHeight="1">
      <c r="A1081" s="145" t="s">
        <v>259</v>
      </c>
      <c r="B1081" s="142">
        <v>0</v>
      </c>
      <c r="C1081" s="44">
        <v>2</v>
      </c>
      <c r="D1081" s="143">
        <f t="shared" si="38"/>
        <v>0</v>
      </c>
    </row>
    <row r="1082" spans="1:4" ht="13.5" customHeight="1" hidden="1">
      <c r="A1082" s="145" t="s">
        <v>260</v>
      </c>
      <c r="B1082" s="142">
        <v>0</v>
      </c>
      <c r="C1082" s="44"/>
      <c r="D1082" s="143" t="e">
        <f t="shared" si="38"/>
        <v>#DIV/0!</v>
      </c>
    </row>
    <row r="1083" spans="1:4" ht="13.5" customHeight="1" hidden="1">
      <c r="A1083" s="145" t="s">
        <v>1084</v>
      </c>
      <c r="B1083" s="142">
        <v>0</v>
      </c>
      <c r="C1083" s="44"/>
      <c r="D1083" s="143" t="e">
        <f t="shared" si="38"/>
        <v>#DIV/0!</v>
      </c>
    </row>
    <row r="1084" spans="1:4" ht="13.5" customHeight="1" hidden="1">
      <c r="A1084" s="145" t="s">
        <v>1085</v>
      </c>
      <c r="B1084" s="142">
        <v>0</v>
      </c>
      <c r="C1084" s="44"/>
      <c r="D1084" s="143" t="e">
        <f t="shared" si="38"/>
        <v>#DIV/0!</v>
      </c>
    </row>
    <row r="1085" spans="1:4" ht="13.5" customHeight="1" hidden="1">
      <c r="A1085" s="145" t="s">
        <v>1086</v>
      </c>
      <c r="B1085" s="142">
        <v>0</v>
      </c>
      <c r="C1085" s="44"/>
      <c r="D1085" s="143" t="e">
        <f t="shared" si="38"/>
        <v>#DIV/0!</v>
      </c>
    </row>
    <row r="1086" spans="1:4" ht="13.5" customHeight="1" hidden="1">
      <c r="A1086" s="145" t="s">
        <v>1087</v>
      </c>
      <c r="B1086" s="142">
        <v>0</v>
      </c>
      <c r="C1086" s="44"/>
      <c r="D1086" s="143" t="e">
        <f t="shared" si="38"/>
        <v>#DIV/0!</v>
      </c>
    </row>
    <row r="1087" spans="1:4" ht="13.5" customHeight="1" hidden="1">
      <c r="A1087" s="145" t="s">
        <v>1088</v>
      </c>
      <c r="B1087" s="142">
        <v>0</v>
      </c>
      <c r="C1087" s="44"/>
      <c r="D1087" s="143" t="e">
        <f t="shared" si="38"/>
        <v>#DIV/0!</v>
      </c>
    </row>
    <row r="1088" spans="1:4" ht="13.5" customHeight="1" hidden="1">
      <c r="A1088" s="145" t="s">
        <v>1089</v>
      </c>
      <c r="B1088" s="142">
        <v>0</v>
      </c>
      <c r="C1088" s="44"/>
      <c r="D1088" s="143" t="e">
        <f t="shared" si="38"/>
        <v>#DIV/0!</v>
      </c>
    </row>
    <row r="1089" spans="1:4" ht="13.5" customHeight="1" hidden="1">
      <c r="A1089" s="145" t="s">
        <v>1090</v>
      </c>
      <c r="B1089" s="142">
        <v>0</v>
      </c>
      <c r="C1089" s="44"/>
      <c r="D1089" s="143" t="e">
        <f t="shared" si="38"/>
        <v>#DIV/0!</v>
      </c>
    </row>
    <row r="1090" spans="1:4" ht="13.5" customHeight="1">
      <c r="A1090" s="145" t="s">
        <v>1091</v>
      </c>
      <c r="B1090" s="142">
        <v>0</v>
      </c>
      <c r="C1090" s="44">
        <v>20</v>
      </c>
      <c r="D1090" s="143">
        <f t="shared" si="38"/>
        <v>0</v>
      </c>
    </row>
    <row r="1091" spans="1:4" ht="13.5" customHeight="1" hidden="1">
      <c r="A1091" s="145" t="s">
        <v>1092</v>
      </c>
      <c r="B1091" s="142">
        <v>0</v>
      </c>
      <c r="C1091" s="44"/>
      <c r="D1091" s="143" t="e">
        <f t="shared" si="38"/>
        <v>#DIV/0!</v>
      </c>
    </row>
    <row r="1092" spans="1:4" ht="13.5" customHeight="1" hidden="1">
      <c r="A1092" s="145" t="s">
        <v>1093</v>
      </c>
      <c r="B1092" s="142">
        <v>0</v>
      </c>
      <c r="C1092" s="44"/>
      <c r="D1092" s="143" t="e">
        <f t="shared" si="38"/>
        <v>#DIV/0!</v>
      </c>
    </row>
    <row r="1093" spans="1:4" ht="13.5" customHeight="1" hidden="1">
      <c r="A1093" s="145" t="s">
        <v>1094</v>
      </c>
      <c r="B1093" s="142">
        <v>0</v>
      </c>
      <c r="C1093" s="44"/>
      <c r="D1093" s="143" t="e">
        <f t="shared" si="38"/>
        <v>#DIV/0!</v>
      </c>
    </row>
    <row r="1094" spans="1:4" ht="13.5" customHeight="1" hidden="1">
      <c r="A1094" s="145" t="s">
        <v>1095</v>
      </c>
      <c r="B1094" s="142">
        <v>0</v>
      </c>
      <c r="C1094" s="44"/>
      <c r="D1094" s="143" t="e">
        <f t="shared" si="38"/>
        <v>#DIV/0!</v>
      </c>
    </row>
    <row r="1095" spans="1:4" ht="13.5" customHeight="1" hidden="1">
      <c r="A1095" s="145" t="s">
        <v>1096</v>
      </c>
      <c r="B1095" s="142">
        <v>0</v>
      </c>
      <c r="C1095" s="44"/>
      <c r="D1095" s="143" t="e">
        <f t="shared" si="38"/>
        <v>#DIV/0!</v>
      </c>
    </row>
    <row r="1096" spans="1:4" ht="13.5" customHeight="1" hidden="1">
      <c r="A1096" s="145" t="s">
        <v>1097</v>
      </c>
      <c r="B1096" s="142">
        <v>0</v>
      </c>
      <c r="C1096" s="44"/>
      <c r="D1096" s="143" t="e">
        <f t="shared" si="38"/>
        <v>#DIV/0!</v>
      </c>
    </row>
    <row r="1097" spans="1:4" ht="13.5" customHeight="1" hidden="1">
      <c r="A1097" s="145" t="s">
        <v>267</v>
      </c>
      <c r="B1097" s="142">
        <v>0</v>
      </c>
      <c r="C1097" s="44"/>
      <c r="D1097" s="143" t="e">
        <f t="shared" si="38"/>
        <v>#DIV/0!</v>
      </c>
    </row>
    <row r="1098" spans="1:4" ht="13.5" customHeight="1">
      <c r="A1098" s="145" t="s">
        <v>1098</v>
      </c>
      <c r="B1098" s="142">
        <v>0</v>
      </c>
      <c r="C1098" s="44">
        <v>3</v>
      </c>
      <c r="D1098" s="143">
        <f t="shared" si="38"/>
        <v>0</v>
      </c>
    </row>
    <row r="1099" spans="1:4" ht="13.5" customHeight="1" hidden="1">
      <c r="A1099" s="144" t="s">
        <v>1099</v>
      </c>
      <c r="B1099" s="142">
        <v>0</v>
      </c>
      <c r="C1099" s="44"/>
      <c r="D1099" s="143" t="e">
        <f aca="true" t="shared" si="39" ref="D1099:D1129">B1099/C1099</f>
        <v>#DIV/0!</v>
      </c>
    </row>
    <row r="1100" spans="1:4" ht="13.5" customHeight="1" hidden="1">
      <c r="A1100" s="145" t="s">
        <v>258</v>
      </c>
      <c r="B1100" s="142">
        <v>0</v>
      </c>
      <c r="C1100" s="44"/>
      <c r="D1100" s="143" t="e">
        <f t="shared" si="39"/>
        <v>#DIV/0!</v>
      </c>
    </row>
    <row r="1101" spans="1:4" ht="13.5" customHeight="1" hidden="1">
      <c r="A1101" s="145" t="s">
        <v>259</v>
      </c>
      <c r="B1101" s="142">
        <v>0</v>
      </c>
      <c r="C1101" s="44"/>
      <c r="D1101" s="143" t="e">
        <f t="shared" si="39"/>
        <v>#DIV/0!</v>
      </c>
    </row>
    <row r="1102" spans="1:4" ht="13.5" customHeight="1" hidden="1">
      <c r="A1102" s="145" t="s">
        <v>260</v>
      </c>
      <c r="B1102" s="142">
        <v>0</v>
      </c>
      <c r="C1102" s="44"/>
      <c r="D1102" s="143" t="e">
        <f t="shared" si="39"/>
        <v>#DIV/0!</v>
      </c>
    </row>
    <row r="1103" spans="1:4" ht="13.5" customHeight="1" hidden="1">
      <c r="A1103" s="145" t="s">
        <v>1100</v>
      </c>
      <c r="B1103" s="142">
        <v>0</v>
      </c>
      <c r="C1103" s="44"/>
      <c r="D1103" s="143" t="e">
        <f t="shared" si="39"/>
        <v>#DIV/0!</v>
      </c>
    </row>
    <row r="1104" spans="1:4" ht="13.5" customHeight="1" hidden="1">
      <c r="A1104" s="145" t="s">
        <v>1101</v>
      </c>
      <c r="B1104" s="142">
        <v>0</v>
      </c>
      <c r="C1104" s="44"/>
      <c r="D1104" s="143" t="e">
        <f t="shared" si="39"/>
        <v>#DIV/0!</v>
      </c>
    </row>
    <row r="1105" spans="1:4" ht="13.5" customHeight="1" hidden="1">
      <c r="A1105" s="145" t="s">
        <v>1102</v>
      </c>
      <c r="B1105" s="142">
        <v>0</v>
      </c>
      <c r="C1105" s="44"/>
      <c r="D1105" s="143" t="e">
        <f t="shared" si="39"/>
        <v>#DIV/0!</v>
      </c>
    </row>
    <row r="1106" spans="1:4" ht="13.5" customHeight="1" hidden="1">
      <c r="A1106" s="145" t="s">
        <v>1103</v>
      </c>
      <c r="B1106" s="142">
        <v>0</v>
      </c>
      <c r="C1106" s="44"/>
      <c r="D1106" s="143" t="e">
        <f t="shared" si="39"/>
        <v>#DIV/0!</v>
      </c>
    </row>
    <row r="1107" spans="1:4" ht="13.5" customHeight="1" hidden="1">
      <c r="A1107" s="145" t="s">
        <v>1104</v>
      </c>
      <c r="B1107" s="142">
        <v>0</v>
      </c>
      <c r="C1107" s="44"/>
      <c r="D1107" s="143" t="e">
        <f t="shared" si="39"/>
        <v>#DIV/0!</v>
      </c>
    </row>
    <row r="1108" spans="1:4" ht="13.5" customHeight="1" hidden="1">
      <c r="A1108" s="145" t="s">
        <v>1105</v>
      </c>
      <c r="B1108" s="142">
        <v>0</v>
      </c>
      <c r="C1108" s="44"/>
      <c r="D1108" s="143" t="e">
        <f t="shared" si="39"/>
        <v>#DIV/0!</v>
      </c>
    </row>
    <row r="1109" spans="1:4" ht="13.5" customHeight="1" hidden="1">
      <c r="A1109" s="145" t="s">
        <v>1106</v>
      </c>
      <c r="B1109" s="142">
        <v>0</v>
      </c>
      <c r="C1109" s="44"/>
      <c r="D1109" s="143" t="e">
        <f t="shared" si="39"/>
        <v>#DIV/0!</v>
      </c>
    </row>
    <row r="1110" spans="1:4" ht="13.5" customHeight="1" hidden="1">
      <c r="A1110" s="145" t="s">
        <v>1107</v>
      </c>
      <c r="B1110" s="142">
        <v>0</v>
      </c>
      <c r="C1110" s="44"/>
      <c r="D1110" s="143" t="e">
        <f t="shared" si="39"/>
        <v>#DIV/0!</v>
      </c>
    </row>
    <row r="1111" spans="1:4" ht="13.5" customHeight="1" hidden="1">
      <c r="A1111" s="145" t="s">
        <v>1108</v>
      </c>
      <c r="B1111" s="142">
        <v>0</v>
      </c>
      <c r="C1111" s="44"/>
      <c r="D1111" s="143" t="e">
        <f t="shared" si="39"/>
        <v>#DIV/0!</v>
      </c>
    </row>
    <row r="1112" spans="1:4" ht="13.5" customHeight="1" hidden="1">
      <c r="A1112" s="145" t="s">
        <v>1109</v>
      </c>
      <c r="B1112" s="142">
        <v>0</v>
      </c>
      <c r="C1112" s="44"/>
      <c r="D1112" s="143" t="e">
        <f t="shared" si="39"/>
        <v>#DIV/0!</v>
      </c>
    </row>
    <row r="1113" spans="1:4" ht="13.5" customHeight="1" hidden="1">
      <c r="A1113" s="145" t="s">
        <v>1110</v>
      </c>
      <c r="B1113" s="142">
        <v>0</v>
      </c>
      <c r="C1113" s="44"/>
      <c r="D1113" s="143" t="e">
        <f t="shared" si="39"/>
        <v>#DIV/0!</v>
      </c>
    </row>
    <row r="1114" spans="1:4" ht="13.5" customHeight="1" hidden="1">
      <c r="A1114" s="145" t="s">
        <v>1111</v>
      </c>
      <c r="B1114" s="142">
        <v>0</v>
      </c>
      <c r="C1114" s="44"/>
      <c r="D1114" s="143" t="e">
        <f t="shared" si="39"/>
        <v>#DIV/0!</v>
      </c>
    </row>
    <row r="1115" spans="1:4" ht="13.5" customHeight="1" hidden="1">
      <c r="A1115" s="145" t="s">
        <v>1112</v>
      </c>
      <c r="B1115" s="142">
        <v>0</v>
      </c>
      <c r="C1115" s="44"/>
      <c r="D1115" s="143" t="e">
        <f t="shared" si="39"/>
        <v>#DIV/0!</v>
      </c>
    </row>
    <row r="1116" spans="1:4" ht="13.5" customHeight="1" hidden="1">
      <c r="A1116" s="145" t="s">
        <v>267</v>
      </c>
      <c r="B1116" s="142">
        <v>0</v>
      </c>
      <c r="C1116" s="44"/>
      <c r="D1116" s="143" t="e">
        <f t="shared" si="39"/>
        <v>#DIV/0!</v>
      </c>
    </row>
    <row r="1117" spans="1:4" ht="13.5" customHeight="1" hidden="1">
      <c r="A1117" s="145" t="s">
        <v>1113</v>
      </c>
      <c r="B1117" s="142">
        <v>0</v>
      </c>
      <c r="C1117" s="44"/>
      <c r="D1117" s="143" t="e">
        <f t="shared" si="39"/>
        <v>#DIV/0!</v>
      </c>
    </row>
    <row r="1118" spans="1:4" ht="13.5" customHeight="1" hidden="1">
      <c r="A1118" s="144" t="s">
        <v>1114</v>
      </c>
      <c r="B1118" s="142">
        <v>0</v>
      </c>
      <c r="C1118" s="44"/>
      <c r="D1118" s="143" t="e">
        <f t="shared" si="39"/>
        <v>#DIV/0!</v>
      </c>
    </row>
    <row r="1119" spans="1:4" ht="13.5" customHeight="1" hidden="1">
      <c r="A1119" s="145" t="s">
        <v>258</v>
      </c>
      <c r="B1119" s="142">
        <v>0</v>
      </c>
      <c r="C1119" s="44"/>
      <c r="D1119" s="143" t="e">
        <f t="shared" si="39"/>
        <v>#DIV/0!</v>
      </c>
    </row>
    <row r="1120" spans="1:4" ht="13.5" customHeight="1" hidden="1">
      <c r="A1120" s="145" t="s">
        <v>259</v>
      </c>
      <c r="B1120" s="142">
        <v>0</v>
      </c>
      <c r="C1120" s="44"/>
      <c r="D1120" s="143" t="e">
        <f t="shared" si="39"/>
        <v>#DIV/0!</v>
      </c>
    </row>
    <row r="1121" spans="1:4" ht="13.5" customHeight="1" hidden="1">
      <c r="A1121" s="145" t="s">
        <v>260</v>
      </c>
      <c r="B1121" s="142">
        <v>0</v>
      </c>
      <c r="C1121" s="44"/>
      <c r="D1121" s="143" t="e">
        <f t="shared" si="39"/>
        <v>#DIV/0!</v>
      </c>
    </row>
    <row r="1122" spans="1:4" ht="13.5" customHeight="1" hidden="1">
      <c r="A1122" s="145" t="s">
        <v>1115</v>
      </c>
      <c r="B1122" s="142">
        <v>0</v>
      </c>
      <c r="C1122" s="44"/>
      <c r="D1122" s="143" t="e">
        <f t="shared" si="39"/>
        <v>#DIV/0!</v>
      </c>
    </row>
    <row r="1123" spans="1:4" ht="13.5" customHeight="1" hidden="1">
      <c r="A1123" s="145" t="s">
        <v>1116</v>
      </c>
      <c r="B1123" s="142">
        <v>0</v>
      </c>
      <c r="C1123" s="44"/>
      <c r="D1123" s="143" t="e">
        <f t="shared" si="39"/>
        <v>#DIV/0!</v>
      </c>
    </row>
    <row r="1124" spans="1:4" ht="13.5" customHeight="1" hidden="1">
      <c r="A1124" s="145" t="s">
        <v>1117</v>
      </c>
      <c r="B1124" s="142">
        <v>0</v>
      </c>
      <c r="C1124" s="44"/>
      <c r="D1124" s="143" t="e">
        <f t="shared" si="39"/>
        <v>#DIV/0!</v>
      </c>
    </row>
    <row r="1125" spans="1:4" ht="13.5" customHeight="1" hidden="1">
      <c r="A1125" s="145" t="s">
        <v>267</v>
      </c>
      <c r="B1125" s="142">
        <v>0</v>
      </c>
      <c r="C1125" s="44"/>
      <c r="D1125" s="143" t="e">
        <f t="shared" si="39"/>
        <v>#DIV/0!</v>
      </c>
    </row>
    <row r="1126" spans="1:4" ht="13.5" customHeight="1" hidden="1">
      <c r="A1126" s="145" t="s">
        <v>1118</v>
      </c>
      <c r="B1126" s="142">
        <v>0</v>
      </c>
      <c r="C1126" s="44"/>
      <c r="D1126" s="143" t="e">
        <f t="shared" si="39"/>
        <v>#DIV/0!</v>
      </c>
    </row>
    <row r="1127" spans="1:4" ht="13.5" customHeight="1">
      <c r="A1127" s="144" t="s">
        <v>1119</v>
      </c>
      <c r="B1127" s="142">
        <v>2</v>
      </c>
      <c r="C1127" s="44"/>
      <c r="D1127" s="143" t="e">
        <f t="shared" si="39"/>
        <v>#DIV/0!</v>
      </c>
    </row>
    <row r="1128" spans="1:4" ht="13.5" customHeight="1" hidden="1">
      <c r="A1128" s="145" t="s">
        <v>258</v>
      </c>
      <c r="B1128" s="142">
        <v>0</v>
      </c>
      <c r="C1128" s="44"/>
      <c r="D1128" s="143" t="e">
        <f t="shared" si="39"/>
        <v>#DIV/0!</v>
      </c>
    </row>
    <row r="1129" spans="1:4" ht="13.5" customHeight="1">
      <c r="A1129" s="145" t="s">
        <v>259</v>
      </c>
      <c r="B1129" s="142">
        <v>2</v>
      </c>
      <c r="C1129" s="44"/>
      <c r="D1129" s="143" t="e">
        <f t="shared" si="39"/>
        <v>#DIV/0!</v>
      </c>
    </row>
    <row r="1130" spans="1:4" ht="13.5" customHeight="1" hidden="1">
      <c r="A1130" s="145" t="s">
        <v>260</v>
      </c>
      <c r="B1130" s="142">
        <v>0</v>
      </c>
      <c r="C1130" s="44"/>
      <c r="D1130" s="143"/>
    </row>
    <row r="1131" spans="1:4" ht="13.5" customHeight="1" hidden="1">
      <c r="A1131" s="145" t="s">
        <v>1120</v>
      </c>
      <c r="B1131" s="142">
        <v>0</v>
      </c>
      <c r="C1131" s="44"/>
      <c r="D1131" s="143"/>
    </row>
    <row r="1132" spans="1:4" ht="13.5" customHeight="1" hidden="1">
      <c r="A1132" s="145" t="s">
        <v>1121</v>
      </c>
      <c r="B1132" s="142">
        <v>0</v>
      </c>
      <c r="C1132" s="44"/>
      <c r="D1132" s="143"/>
    </row>
    <row r="1133" spans="1:4" ht="13.5" customHeight="1" hidden="1">
      <c r="A1133" s="145" t="s">
        <v>1122</v>
      </c>
      <c r="B1133" s="142">
        <v>0</v>
      </c>
      <c r="C1133" s="44"/>
      <c r="D1133" s="143"/>
    </row>
    <row r="1134" spans="1:4" ht="13.5" customHeight="1" hidden="1">
      <c r="A1134" s="145" t="s">
        <v>1123</v>
      </c>
      <c r="B1134" s="142">
        <v>0</v>
      </c>
      <c r="C1134" s="44"/>
      <c r="D1134" s="143"/>
    </row>
    <row r="1135" spans="1:4" ht="13.5" customHeight="1" hidden="1">
      <c r="A1135" s="145" t="s">
        <v>1124</v>
      </c>
      <c r="B1135" s="142">
        <v>0</v>
      </c>
      <c r="C1135" s="44"/>
      <c r="D1135" s="143"/>
    </row>
    <row r="1136" spans="1:4" ht="13.5" customHeight="1" hidden="1">
      <c r="A1136" s="145" t="s">
        <v>1125</v>
      </c>
      <c r="B1136" s="142">
        <v>0</v>
      </c>
      <c r="C1136" s="44"/>
      <c r="D1136" s="143"/>
    </row>
    <row r="1137" spans="1:4" ht="13.5" customHeight="1" hidden="1">
      <c r="A1137" s="145" t="s">
        <v>1126</v>
      </c>
      <c r="B1137" s="142">
        <v>0</v>
      </c>
      <c r="C1137" s="44"/>
      <c r="D1137" s="143"/>
    </row>
    <row r="1138" spans="1:4" ht="13.5" customHeight="1" hidden="1">
      <c r="A1138" s="145" t="s">
        <v>1127</v>
      </c>
      <c r="B1138" s="142">
        <v>0</v>
      </c>
      <c r="C1138" s="44"/>
      <c r="D1138" s="143"/>
    </row>
    <row r="1139" spans="1:4" ht="13.5" customHeight="1" hidden="1">
      <c r="A1139" s="145" t="s">
        <v>1128</v>
      </c>
      <c r="B1139" s="142">
        <v>0</v>
      </c>
      <c r="C1139" s="44"/>
      <c r="D1139" s="143"/>
    </row>
    <row r="1140" spans="1:4" ht="13.5" customHeight="1" hidden="1">
      <c r="A1140" s="144" t="s">
        <v>1129</v>
      </c>
      <c r="B1140" s="142">
        <v>0</v>
      </c>
      <c r="C1140" s="44"/>
      <c r="D1140" s="143"/>
    </row>
    <row r="1141" spans="1:4" ht="13.5" customHeight="1" hidden="1">
      <c r="A1141" s="145" t="s">
        <v>258</v>
      </c>
      <c r="B1141" s="142">
        <v>0</v>
      </c>
      <c r="C1141" s="44"/>
      <c r="D1141" s="143"/>
    </row>
    <row r="1142" spans="1:4" ht="13.5" customHeight="1" hidden="1">
      <c r="A1142" s="145" t="s">
        <v>259</v>
      </c>
      <c r="B1142" s="142">
        <v>0</v>
      </c>
      <c r="C1142" s="44"/>
      <c r="D1142" s="143"/>
    </row>
    <row r="1143" spans="1:4" ht="13.5" customHeight="1" hidden="1">
      <c r="A1143" s="145" t="s">
        <v>260</v>
      </c>
      <c r="B1143" s="142">
        <v>0</v>
      </c>
      <c r="C1143" s="44"/>
      <c r="D1143" s="143"/>
    </row>
    <row r="1144" spans="1:4" ht="13.5" customHeight="1" hidden="1">
      <c r="A1144" s="145" t="s">
        <v>1130</v>
      </c>
      <c r="B1144" s="142">
        <v>0</v>
      </c>
      <c r="C1144" s="44"/>
      <c r="D1144" s="143"/>
    </row>
    <row r="1145" spans="1:4" ht="13.5" customHeight="1" hidden="1">
      <c r="A1145" s="145" t="s">
        <v>1131</v>
      </c>
      <c r="B1145" s="142">
        <v>0</v>
      </c>
      <c r="C1145" s="44"/>
      <c r="D1145" s="143"/>
    </row>
    <row r="1146" spans="1:4" ht="13.5" customHeight="1" hidden="1">
      <c r="A1146" s="145" t="s">
        <v>1132</v>
      </c>
      <c r="B1146" s="142">
        <v>0</v>
      </c>
      <c r="C1146" s="44"/>
      <c r="D1146" s="143"/>
    </row>
    <row r="1147" spans="1:4" ht="13.5" customHeight="1" hidden="1">
      <c r="A1147" s="145" t="s">
        <v>1133</v>
      </c>
      <c r="B1147" s="142">
        <v>0</v>
      </c>
      <c r="C1147" s="44"/>
      <c r="D1147" s="143"/>
    </row>
    <row r="1148" spans="1:4" ht="13.5" customHeight="1" hidden="1">
      <c r="A1148" s="145" t="s">
        <v>1134</v>
      </c>
      <c r="B1148" s="142">
        <v>0</v>
      </c>
      <c r="C1148" s="44"/>
      <c r="D1148" s="143"/>
    </row>
    <row r="1149" spans="1:4" ht="13.5" customHeight="1" hidden="1">
      <c r="A1149" s="145" t="s">
        <v>1135</v>
      </c>
      <c r="B1149" s="142">
        <v>0</v>
      </c>
      <c r="C1149" s="44"/>
      <c r="D1149" s="143"/>
    </row>
    <row r="1150" spans="1:4" ht="13.5" customHeight="1" hidden="1">
      <c r="A1150" s="145" t="s">
        <v>1136</v>
      </c>
      <c r="B1150" s="142">
        <v>0</v>
      </c>
      <c r="C1150" s="44"/>
      <c r="D1150" s="143"/>
    </row>
    <row r="1151" spans="1:4" ht="13.5" customHeight="1" hidden="1">
      <c r="A1151" s="145" t="s">
        <v>1137</v>
      </c>
      <c r="B1151" s="142">
        <v>0</v>
      </c>
      <c r="C1151" s="44"/>
      <c r="D1151" s="143"/>
    </row>
    <row r="1152" spans="1:4" ht="13.5" customHeight="1" hidden="1">
      <c r="A1152" s="145" t="s">
        <v>1138</v>
      </c>
      <c r="B1152" s="142">
        <v>0</v>
      </c>
      <c r="C1152" s="44"/>
      <c r="D1152" s="143"/>
    </row>
    <row r="1153" spans="1:4" ht="13.5" customHeight="1" hidden="1">
      <c r="A1153" s="145" t="s">
        <v>1139</v>
      </c>
      <c r="B1153" s="142">
        <v>0</v>
      </c>
      <c r="C1153" s="44"/>
      <c r="D1153" s="143"/>
    </row>
    <row r="1154" spans="1:4" ht="13.5" customHeight="1" hidden="1">
      <c r="A1154" s="145" t="s">
        <v>1140</v>
      </c>
      <c r="B1154" s="142">
        <v>0</v>
      </c>
      <c r="C1154" s="44"/>
      <c r="D1154" s="143"/>
    </row>
    <row r="1155" spans="1:4" ht="13.5" customHeight="1" hidden="1">
      <c r="A1155" s="144" t="s">
        <v>1141</v>
      </c>
      <c r="B1155" s="142">
        <v>0</v>
      </c>
      <c r="C1155" s="44"/>
      <c r="D1155" s="143"/>
    </row>
    <row r="1156" spans="1:4" ht="13.5" customHeight="1" hidden="1">
      <c r="A1156" s="145" t="s">
        <v>1142</v>
      </c>
      <c r="B1156" s="142">
        <v>0</v>
      </c>
      <c r="C1156" s="44"/>
      <c r="D1156" s="143"/>
    </row>
    <row r="1157" spans="1:4" ht="13.5" customHeight="1">
      <c r="A1157" s="144" t="s">
        <v>1143</v>
      </c>
      <c r="B1157" s="142">
        <v>890</v>
      </c>
      <c r="C1157" s="44">
        <f>C1158+C1167+C1171</f>
        <v>1396</v>
      </c>
      <c r="D1157" s="143">
        <f>B1157/C1157</f>
        <v>0.6375358166189111</v>
      </c>
    </row>
    <row r="1158" spans="1:4" ht="13.5" customHeight="1">
      <c r="A1158" s="144" t="s">
        <v>1144</v>
      </c>
      <c r="B1158" s="142">
        <v>0</v>
      </c>
      <c r="C1158" s="44">
        <f>SUM(C1159:C1166)</f>
        <v>836</v>
      </c>
      <c r="D1158" s="143">
        <f aca="true" t="shared" si="40" ref="D1158:D1168">B1158/C1158</f>
        <v>0</v>
      </c>
    </row>
    <row r="1159" spans="1:4" ht="13.5" customHeight="1" hidden="1">
      <c r="A1159" s="145" t="s">
        <v>1145</v>
      </c>
      <c r="B1159" s="142">
        <v>0</v>
      </c>
      <c r="C1159" s="44"/>
      <c r="D1159" s="143" t="e">
        <f t="shared" si="40"/>
        <v>#DIV/0!</v>
      </c>
    </row>
    <row r="1160" spans="1:4" ht="13.5" customHeight="1" hidden="1">
      <c r="A1160" s="145" t="s">
        <v>1146</v>
      </c>
      <c r="B1160" s="142">
        <v>0</v>
      </c>
      <c r="C1160" s="44"/>
      <c r="D1160" s="143" t="e">
        <f t="shared" si="40"/>
        <v>#DIV/0!</v>
      </c>
    </row>
    <row r="1161" spans="1:4" ht="13.5" customHeight="1">
      <c r="A1161" s="145" t="s">
        <v>1147</v>
      </c>
      <c r="B1161" s="142">
        <v>0</v>
      </c>
      <c r="C1161" s="44">
        <v>320</v>
      </c>
      <c r="D1161" s="143">
        <f t="shared" si="40"/>
        <v>0</v>
      </c>
    </row>
    <row r="1162" spans="1:4" ht="13.5" customHeight="1" hidden="1">
      <c r="A1162" s="145" t="s">
        <v>1148</v>
      </c>
      <c r="B1162" s="142">
        <v>0</v>
      </c>
      <c r="C1162" s="44"/>
      <c r="D1162" s="143" t="e">
        <f t="shared" si="40"/>
        <v>#DIV/0!</v>
      </c>
    </row>
    <row r="1163" spans="1:4" ht="13.5" customHeight="1">
      <c r="A1163" s="145" t="s">
        <v>1149</v>
      </c>
      <c r="B1163" s="142">
        <v>0</v>
      </c>
      <c r="C1163" s="44">
        <v>166</v>
      </c>
      <c r="D1163" s="143">
        <f t="shared" si="40"/>
        <v>0</v>
      </c>
    </row>
    <row r="1164" spans="1:4" ht="13.5" customHeight="1" hidden="1">
      <c r="A1164" s="145" t="s">
        <v>1150</v>
      </c>
      <c r="B1164" s="142">
        <v>0</v>
      </c>
      <c r="C1164" s="44"/>
      <c r="D1164" s="143" t="e">
        <f t="shared" si="40"/>
        <v>#DIV/0!</v>
      </c>
    </row>
    <row r="1165" spans="1:4" ht="13.5" customHeight="1" hidden="1">
      <c r="A1165" s="145" t="s">
        <v>1151</v>
      </c>
      <c r="B1165" s="142">
        <v>0</v>
      </c>
      <c r="C1165" s="44"/>
      <c r="D1165" s="143" t="e">
        <f t="shared" si="40"/>
        <v>#DIV/0!</v>
      </c>
    </row>
    <row r="1166" spans="1:4" ht="13.5" customHeight="1">
      <c r="A1166" s="145" t="s">
        <v>1152</v>
      </c>
      <c r="B1166" s="142">
        <v>0</v>
      </c>
      <c r="C1166" s="44">
        <v>350</v>
      </c>
      <c r="D1166" s="143">
        <f t="shared" si="40"/>
        <v>0</v>
      </c>
    </row>
    <row r="1167" spans="1:4" ht="13.5" customHeight="1">
      <c r="A1167" s="144" t="s">
        <v>1153</v>
      </c>
      <c r="B1167" s="142">
        <v>890</v>
      </c>
      <c r="C1167" s="44">
        <f>SUM(C1168:C1170)</f>
        <v>560</v>
      </c>
      <c r="D1167" s="143">
        <f t="shared" si="40"/>
        <v>1.5892857142857142</v>
      </c>
    </row>
    <row r="1168" spans="1:4" ht="13.5" customHeight="1">
      <c r="A1168" s="145" t="s">
        <v>1154</v>
      </c>
      <c r="B1168" s="142">
        <v>890</v>
      </c>
      <c r="C1168" s="44">
        <v>560</v>
      </c>
      <c r="D1168" s="143">
        <f t="shared" si="40"/>
        <v>1.5892857142857142</v>
      </c>
    </row>
    <row r="1169" spans="1:4" ht="13.5" customHeight="1" hidden="1">
      <c r="A1169" s="145" t="s">
        <v>1155</v>
      </c>
      <c r="B1169" s="142">
        <v>0</v>
      </c>
      <c r="C1169" s="44"/>
      <c r="D1169" s="143"/>
    </row>
    <row r="1170" spans="1:4" ht="13.5" customHeight="1" hidden="1">
      <c r="A1170" s="145" t="s">
        <v>1156</v>
      </c>
      <c r="B1170" s="142">
        <v>0</v>
      </c>
      <c r="C1170" s="44"/>
      <c r="D1170" s="143"/>
    </row>
    <row r="1171" spans="1:4" ht="13.5" customHeight="1" hidden="1">
      <c r="A1171" s="144" t="s">
        <v>1157</v>
      </c>
      <c r="B1171" s="142">
        <v>0</v>
      </c>
      <c r="C1171" s="44"/>
      <c r="D1171" s="143"/>
    </row>
    <row r="1172" spans="1:4" ht="13.5" customHeight="1" hidden="1">
      <c r="A1172" s="145" t="s">
        <v>1158</v>
      </c>
      <c r="B1172" s="142">
        <v>0</v>
      </c>
      <c r="C1172" s="44"/>
      <c r="D1172" s="143"/>
    </row>
    <row r="1173" spans="1:4" ht="13.5" customHeight="1" hidden="1">
      <c r="A1173" s="145" t="s">
        <v>1159</v>
      </c>
      <c r="B1173" s="142">
        <v>0</v>
      </c>
      <c r="C1173" s="44"/>
      <c r="D1173" s="143"/>
    </row>
    <row r="1174" spans="1:4" ht="13.5" customHeight="1" hidden="1">
      <c r="A1174" s="145" t="s">
        <v>1160</v>
      </c>
      <c r="B1174" s="142">
        <v>0</v>
      </c>
      <c r="C1174" s="44"/>
      <c r="D1174" s="143"/>
    </row>
    <row r="1175" spans="1:4" ht="13.5" customHeight="1">
      <c r="A1175" s="144" t="s">
        <v>1161</v>
      </c>
      <c r="B1175" s="142">
        <v>153</v>
      </c>
      <c r="C1175" s="44">
        <f>C1176+C1191+C1205+C1210+C1216</f>
        <v>132</v>
      </c>
      <c r="D1175" s="143">
        <f>B1175/C1175</f>
        <v>1.1590909090909092</v>
      </c>
    </row>
    <row r="1176" spans="1:4" ht="13.5" customHeight="1">
      <c r="A1176" s="144" t="s">
        <v>1162</v>
      </c>
      <c r="B1176" s="142">
        <v>153</v>
      </c>
      <c r="C1176" s="44">
        <f>SUM(C1177:C1190)</f>
        <v>132</v>
      </c>
      <c r="D1176" s="143">
        <f>B1176/C1176</f>
        <v>1.1590909090909092</v>
      </c>
    </row>
    <row r="1177" spans="1:4" ht="13.5" customHeight="1">
      <c r="A1177" s="145" t="s">
        <v>258</v>
      </c>
      <c r="B1177" s="142">
        <v>3</v>
      </c>
      <c r="C1177" s="44">
        <v>24</v>
      </c>
      <c r="D1177" s="143">
        <f>B1177/C1177</f>
        <v>0.125</v>
      </c>
    </row>
    <row r="1178" spans="1:4" ht="13.5" customHeight="1">
      <c r="A1178" s="145" t="s">
        <v>259</v>
      </c>
      <c r="B1178" s="142">
        <v>35</v>
      </c>
      <c r="C1178" s="44">
        <v>25</v>
      </c>
      <c r="D1178" s="143">
        <f>B1178/C1178</f>
        <v>1.4</v>
      </c>
    </row>
    <row r="1179" spans="1:4" ht="13.5" customHeight="1" hidden="1">
      <c r="A1179" s="145" t="s">
        <v>260</v>
      </c>
      <c r="B1179" s="142">
        <v>0</v>
      </c>
      <c r="C1179" s="44"/>
      <c r="D1179" s="143" t="e">
        <f aca="true" t="shared" si="41" ref="D1179:D1187">B1179/C1179</f>
        <v>#DIV/0!</v>
      </c>
    </row>
    <row r="1180" spans="1:4" ht="13.5" customHeight="1" hidden="1">
      <c r="A1180" s="145" t="s">
        <v>1163</v>
      </c>
      <c r="B1180" s="142">
        <v>0</v>
      </c>
      <c r="C1180" s="44"/>
      <c r="D1180" s="143" t="e">
        <f t="shared" si="41"/>
        <v>#DIV/0!</v>
      </c>
    </row>
    <row r="1181" spans="1:4" ht="13.5" customHeight="1" hidden="1">
      <c r="A1181" s="145" t="s">
        <v>1164</v>
      </c>
      <c r="B1181" s="142">
        <v>0</v>
      </c>
      <c r="C1181" s="44"/>
      <c r="D1181" s="143" t="e">
        <f t="shared" si="41"/>
        <v>#DIV/0!</v>
      </c>
    </row>
    <row r="1182" spans="1:4" ht="13.5" customHeight="1" hidden="1">
      <c r="A1182" s="145" t="s">
        <v>1165</v>
      </c>
      <c r="B1182" s="142">
        <v>0</v>
      </c>
      <c r="C1182" s="44"/>
      <c r="D1182" s="143" t="e">
        <f t="shared" si="41"/>
        <v>#DIV/0!</v>
      </c>
    </row>
    <row r="1183" spans="1:4" ht="13.5" customHeight="1" hidden="1">
      <c r="A1183" s="145" t="s">
        <v>1166</v>
      </c>
      <c r="B1183" s="142">
        <v>0</v>
      </c>
      <c r="C1183" s="44"/>
      <c r="D1183" s="143" t="e">
        <f t="shared" si="41"/>
        <v>#DIV/0!</v>
      </c>
    </row>
    <row r="1184" spans="1:4" ht="13.5" customHeight="1" hidden="1">
      <c r="A1184" s="145" t="s">
        <v>1167</v>
      </c>
      <c r="B1184" s="142">
        <v>0</v>
      </c>
      <c r="C1184" s="44"/>
      <c r="D1184" s="143" t="e">
        <f t="shared" si="41"/>
        <v>#DIV/0!</v>
      </c>
    </row>
    <row r="1185" spans="1:4" ht="13.5" customHeight="1" hidden="1">
      <c r="A1185" s="145" t="s">
        <v>1168</v>
      </c>
      <c r="B1185" s="142">
        <v>0</v>
      </c>
      <c r="C1185" s="44"/>
      <c r="D1185" s="143" t="e">
        <f t="shared" si="41"/>
        <v>#DIV/0!</v>
      </c>
    </row>
    <row r="1186" spans="1:4" ht="13.5" customHeight="1" hidden="1">
      <c r="A1186" s="145" t="s">
        <v>1169</v>
      </c>
      <c r="B1186" s="142">
        <v>0</v>
      </c>
      <c r="C1186" s="44"/>
      <c r="D1186" s="143" t="e">
        <f t="shared" si="41"/>
        <v>#DIV/0!</v>
      </c>
    </row>
    <row r="1187" spans="1:4" ht="13.5" customHeight="1">
      <c r="A1187" s="145" t="s">
        <v>1170</v>
      </c>
      <c r="B1187" s="142">
        <v>0</v>
      </c>
      <c r="C1187" s="44">
        <v>15</v>
      </c>
      <c r="D1187" s="143">
        <f t="shared" si="41"/>
        <v>0</v>
      </c>
    </row>
    <row r="1188" spans="1:4" ht="13.5" customHeight="1" hidden="1">
      <c r="A1188" s="145" t="s">
        <v>1171</v>
      </c>
      <c r="B1188" s="142">
        <v>0</v>
      </c>
      <c r="C1188" s="44"/>
      <c r="D1188" s="143"/>
    </row>
    <row r="1189" spans="1:4" ht="13.5" customHeight="1" hidden="1">
      <c r="A1189" s="145" t="s">
        <v>267</v>
      </c>
      <c r="B1189" s="142">
        <v>0</v>
      </c>
      <c r="C1189" s="44"/>
      <c r="D1189" s="143"/>
    </row>
    <row r="1190" spans="1:4" ht="13.5" customHeight="1">
      <c r="A1190" s="145" t="s">
        <v>1172</v>
      </c>
      <c r="B1190" s="142">
        <v>115</v>
      </c>
      <c r="C1190" s="44">
        <v>68</v>
      </c>
      <c r="D1190" s="143">
        <f>B1190/C1190</f>
        <v>1.6911764705882353</v>
      </c>
    </row>
    <row r="1191" spans="1:4" ht="13.5" customHeight="1" hidden="1">
      <c r="A1191" s="144" t="s">
        <v>1173</v>
      </c>
      <c r="B1191" s="142">
        <v>0</v>
      </c>
      <c r="C1191" s="44"/>
      <c r="D1191" s="143" t="e">
        <f aca="true" t="shared" si="42" ref="D1191:D1235">B1191/C1191</f>
        <v>#DIV/0!</v>
      </c>
    </row>
    <row r="1192" spans="1:4" ht="13.5" customHeight="1" hidden="1">
      <c r="A1192" s="145" t="s">
        <v>258</v>
      </c>
      <c r="B1192" s="142">
        <v>0</v>
      </c>
      <c r="C1192" s="44"/>
      <c r="D1192" s="143" t="e">
        <f t="shared" si="42"/>
        <v>#DIV/0!</v>
      </c>
    </row>
    <row r="1193" spans="1:4" ht="13.5" customHeight="1" hidden="1">
      <c r="A1193" s="145" t="s">
        <v>259</v>
      </c>
      <c r="B1193" s="142">
        <v>0</v>
      </c>
      <c r="C1193" s="44"/>
      <c r="D1193" s="143" t="e">
        <f t="shared" si="42"/>
        <v>#DIV/0!</v>
      </c>
    </row>
    <row r="1194" spans="1:4" ht="13.5" customHeight="1" hidden="1">
      <c r="A1194" s="145" t="s">
        <v>260</v>
      </c>
      <c r="B1194" s="142">
        <v>0</v>
      </c>
      <c r="C1194" s="44"/>
      <c r="D1194" s="143" t="e">
        <f t="shared" si="42"/>
        <v>#DIV/0!</v>
      </c>
    </row>
    <row r="1195" spans="1:4" ht="13.5" customHeight="1" hidden="1">
      <c r="A1195" s="145" t="s">
        <v>1174</v>
      </c>
      <c r="B1195" s="142">
        <v>0</v>
      </c>
      <c r="C1195" s="44"/>
      <c r="D1195" s="143" t="e">
        <f t="shared" si="42"/>
        <v>#DIV/0!</v>
      </c>
    </row>
    <row r="1196" spans="1:4" ht="13.5" customHeight="1" hidden="1">
      <c r="A1196" s="145" t="s">
        <v>1175</v>
      </c>
      <c r="B1196" s="142">
        <v>0</v>
      </c>
      <c r="C1196" s="44"/>
      <c r="D1196" s="143" t="e">
        <f t="shared" si="42"/>
        <v>#DIV/0!</v>
      </c>
    </row>
    <row r="1197" spans="1:4" ht="13.5" customHeight="1" hidden="1">
      <c r="A1197" s="145" t="s">
        <v>1176</v>
      </c>
      <c r="B1197" s="142">
        <v>0</v>
      </c>
      <c r="C1197" s="44"/>
      <c r="D1197" s="143" t="e">
        <f t="shared" si="42"/>
        <v>#DIV/0!</v>
      </c>
    </row>
    <row r="1198" spans="1:4" ht="13.5" customHeight="1" hidden="1">
      <c r="A1198" s="145" t="s">
        <v>1177</v>
      </c>
      <c r="B1198" s="142">
        <v>0</v>
      </c>
      <c r="C1198" s="44"/>
      <c r="D1198" s="143" t="e">
        <f t="shared" si="42"/>
        <v>#DIV/0!</v>
      </c>
    </row>
    <row r="1199" spans="1:4" ht="13.5" customHeight="1" hidden="1">
      <c r="A1199" s="145" t="s">
        <v>1178</v>
      </c>
      <c r="B1199" s="142">
        <v>0</v>
      </c>
      <c r="C1199" s="44"/>
      <c r="D1199" s="143" t="e">
        <f t="shared" si="42"/>
        <v>#DIV/0!</v>
      </c>
    </row>
    <row r="1200" spans="1:4" ht="13.5" customHeight="1" hidden="1">
      <c r="A1200" s="145" t="s">
        <v>1179</v>
      </c>
      <c r="B1200" s="142">
        <v>0</v>
      </c>
      <c r="C1200" s="44"/>
      <c r="D1200" s="143" t="e">
        <f t="shared" si="42"/>
        <v>#DIV/0!</v>
      </c>
    </row>
    <row r="1201" spans="1:4" ht="13.5" customHeight="1" hidden="1">
      <c r="A1201" s="145" t="s">
        <v>1180</v>
      </c>
      <c r="B1201" s="142">
        <v>0</v>
      </c>
      <c r="C1201" s="44"/>
      <c r="D1201" s="143" t="e">
        <f t="shared" si="42"/>
        <v>#DIV/0!</v>
      </c>
    </row>
    <row r="1202" spans="1:4" ht="13.5" customHeight="1" hidden="1">
      <c r="A1202" s="145" t="s">
        <v>1181</v>
      </c>
      <c r="B1202" s="142">
        <v>0</v>
      </c>
      <c r="C1202" s="44"/>
      <c r="D1202" s="143" t="e">
        <f t="shared" si="42"/>
        <v>#DIV/0!</v>
      </c>
    </row>
    <row r="1203" spans="1:4" ht="13.5" customHeight="1" hidden="1">
      <c r="A1203" s="145" t="s">
        <v>267</v>
      </c>
      <c r="B1203" s="142">
        <v>0</v>
      </c>
      <c r="C1203" s="44"/>
      <c r="D1203" s="143" t="e">
        <f t="shared" si="42"/>
        <v>#DIV/0!</v>
      </c>
    </row>
    <row r="1204" spans="1:4" ht="13.5" customHeight="1" hidden="1">
      <c r="A1204" s="145" t="s">
        <v>1182</v>
      </c>
      <c r="B1204" s="142">
        <v>0</v>
      </c>
      <c r="C1204" s="44"/>
      <c r="D1204" s="143" t="e">
        <f t="shared" si="42"/>
        <v>#DIV/0!</v>
      </c>
    </row>
    <row r="1205" spans="1:4" ht="13.5" customHeight="1" hidden="1">
      <c r="A1205" s="144" t="s">
        <v>1183</v>
      </c>
      <c r="B1205" s="142">
        <v>0</v>
      </c>
      <c r="C1205" s="44"/>
      <c r="D1205" s="143" t="e">
        <f t="shared" si="42"/>
        <v>#DIV/0!</v>
      </c>
    </row>
    <row r="1206" spans="1:4" ht="13.5" customHeight="1" hidden="1">
      <c r="A1206" s="145" t="s">
        <v>1184</v>
      </c>
      <c r="B1206" s="142">
        <v>0</v>
      </c>
      <c r="C1206" s="44"/>
      <c r="D1206" s="143" t="e">
        <f t="shared" si="42"/>
        <v>#DIV/0!</v>
      </c>
    </row>
    <row r="1207" spans="1:4" ht="13.5" customHeight="1" hidden="1">
      <c r="A1207" s="145" t="s">
        <v>1185</v>
      </c>
      <c r="B1207" s="142">
        <v>0</v>
      </c>
      <c r="C1207" s="44"/>
      <c r="D1207" s="143" t="e">
        <f t="shared" si="42"/>
        <v>#DIV/0!</v>
      </c>
    </row>
    <row r="1208" spans="1:4" ht="13.5" customHeight="1" hidden="1">
      <c r="A1208" s="145" t="s">
        <v>1186</v>
      </c>
      <c r="B1208" s="142">
        <v>0</v>
      </c>
      <c r="C1208" s="44"/>
      <c r="D1208" s="143" t="e">
        <f t="shared" si="42"/>
        <v>#DIV/0!</v>
      </c>
    </row>
    <row r="1209" spans="1:4" ht="13.5" customHeight="1" hidden="1">
      <c r="A1209" s="145" t="s">
        <v>1187</v>
      </c>
      <c r="B1209" s="142">
        <v>0</v>
      </c>
      <c r="C1209" s="44"/>
      <c r="D1209" s="143" t="e">
        <f t="shared" si="42"/>
        <v>#DIV/0!</v>
      </c>
    </row>
    <row r="1210" spans="1:4" ht="13.5" customHeight="1" hidden="1">
      <c r="A1210" s="144" t="s">
        <v>1188</v>
      </c>
      <c r="B1210" s="142">
        <v>0</v>
      </c>
      <c r="C1210" s="44"/>
      <c r="D1210" s="143" t="e">
        <f t="shared" si="42"/>
        <v>#DIV/0!</v>
      </c>
    </row>
    <row r="1211" spans="1:4" ht="13.5" customHeight="1" hidden="1">
      <c r="A1211" s="145" t="s">
        <v>1189</v>
      </c>
      <c r="B1211" s="142">
        <v>0</v>
      </c>
      <c r="C1211" s="44"/>
      <c r="D1211" s="143" t="e">
        <f t="shared" si="42"/>
        <v>#DIV/0!</v>
      </c>
    </row>
    <row r="1212" spans="1:4" ht="13.5" customHeight="1" hidden="1">
      <c r="A1212" s="145" t="s">
        <v>1190</v>
      </c>
      <c r="B1212" s="142">
        <v>0</v>
      </c>
      <c r="C1212" s="44"/>
      <c r="D1212" s="143" t="e">
        <f t="shared" si="42"/>
        <v>#DIV/0!</v>
      </c>
    </row>
    <row r="1213" spans="1:4" ht="13.5" customHeight="1" hidden="1">
      <c r="A1213" s="145" t="s">
        <v>1191</v>
      </c>
      <c r="B1213" s="142">
        <v>0</v>
      </c>
      <c r="C1213" s="44"/>
      <c r="D1213" s="143" t="e">
        <f t="shared" si="42"/>
        <v>#DIV/0!</v>
      </c>
    </row>
    <row r="1214" spans="1:4" ht="13.5" customHeight="1" hidden="1">
      <c r="A1214" s="145" t="s">
        <v>1192</v>
      </c>
      <c r="B1214" s="142">
        <v>0</v>
      </c>
      <c r="C1214" s="44"/>
      <c r="D1214" s="143" t="e">
        <f t="shared" si="42"/>
        <v>#DIV/0!</v>
      </c>
    </row>
    <row r="1215" spans="1:4" ht="13.5" customHeight="1" hidden="1">
      <c r="A1215" s="145" t="s">
        <v>1193</v>
      </c>
      <c r="B1215" s="142">
        <v>0</v>
      </c>
      <c r="C1215" s="44"/>
      <c r="D1215" s="143" t="e">
        <f t="shared" si="42"/>
        <v>#DIV/0!</v>
      </c>
    </row>
    <row r="1216" spans="1:4" ht="13.5" customHeight="1" hidden="1">
      <c r="A1216" s="144" t="s">
        <v>1194</v>
      </c>
      <c r="B1216" s="142">
        <v>0</v>
      </c>
      <c r="C1216" s="44"/>
      <c r="D1216" s="143" t="e">
        <f t="shared" si="42"/>
        <v>#DIV/0!</v>
      </c>
    </row>
    <row r="1217" spans="1:4" ht="13.5" customHeight="1" hidden="1">
      <c r="A1217" s="145" t="s">
        <v>1195</v>
      </c>
      <c r="B1217" s="142">
        <v>0</v>
      </c>
      <c r="C1217" s="44"/>
      <c r="D1217" s="143" t="e">
        <f t="shared" si="42"/>
        <v>#DIV/0!</v>
      </c>
    </row>
    <row r="1218" spans="1:4" ht="13.5" customHeight="1" hidden="1">
      <c r="A1218" s="145" t="s">
        <v>1196</v>
      </c>
      <c r="B1218" s="142">
        <v>0</v>
      </c>
      <c r="C1218" s="44"/>
      <c r="D1218" s="143" t="e">
        <f t="shared" si="42"/>
        <v>#DIV/0!</v>
      </c>
    </row>
    <row r="1219" spans="1:4" ht="13.5" customHeight="1" hidden="1">
      <c r="A1219" s="145" t="s">
        <v>1197</v>
      </c>
      <c r="B1219" s="142">
        <v>0</v>
      </c>
      <c r="C1219" s="44"/>
      <c r="D1219" s="143" t="e">
        <f t="shared" si="42"/>
        <v>#DIV/0!</v>
      </c>
    </row>
    <row r="1220" spans="1:4" ht="13.5" customHeight="1" hidden="1">
      <c r="A1220" s="145" t="s">
        <v>1198</v>
      </c>
      <c r="B1220" s="142">
        <v>0</v>
      </c>
      <c r="C1220" s="44"/>
      <c r="D1220" s="143" t="e">
        <f t="shared" si="42"/>
        <v>#DIV/0!</v>
      </c>
    </row>
    <row r="1221" spans="1:4" ht="13.5" customHeight="1" hidden="1">
      <c r="A1221" s="145" t="s">
        <v>1199</v>
      </c>
      <c r="B1221" s="142">
        <v>0</v>
      </c>
      <c r="C1221" s="44"/>
      <c r="D1221" s="143" t="e">
        <f t="shared" si="42"/>
        <v>#DIV/0!</v>
      </c>
    </row>
    <row r="1222" spans="1:4" ht="13.5" customHeight="1" hidden="1">
      <c r="A1222" s="145" t="s">
        <v>1200</v>
      </c>
      <c r="B1222" s="142">
        <v>0</v>
      </c>
      <c r="C1222" s="44"/>
      <c r="D1222" s="143" t="e">
        <f t="shared" si="42"/>
        <v>#DIV/0!</v>
      </c>
    </row>
    <row r="1223" spans="1:4" ht="13.5" customHeight="1" hidden="1">
      <c r="A1223" s="145" t="s">
        <v>1201</v>
      </c>
      <c r="B1223" s="142">
        <v>0</v>
      </c>
      <c r="C1223" s="44"/>
      <c r="D1223" s="143" t="e">
        <f t="shared" si="42"/>
        <v>#DIV/0!</v>
      </c>
    </row>
    <row r="1224" spans="1:4" ht="13.5" customHeight="1" hidden="1">
      <c r="A1224" s="145" t="s">
        <v>1202</v>
      </c>
      <c r="B1224" s="142">
        <v>0</v>
      </c>
      <c r="C1224" s="44"/>
      <c r="D1224" s="143" t="e">
        <f t="shared" si="42"/>
        <v>#DIV/0!</v>
      </c>
    </row>
    <row r="1225" spans="1:4" ht="13.5" customHeight="1" hidden="1">
      <c r="A1225" s="145" t="s">
        <v>1203</v>
      </c>
      <c r="B1225" s="142">
        <v>0</v>
      </c>
      <c r="C1225" s="44"/>
      <c r="D1225" s="143" t="e">
        <f t="shared" si="42"/>
        <v>#DIV/0!</v>
      </c>
    </row>
    <row r="1226" spans="1:4" ht="13.5" customHeight="1" hidden="1">
      <c r="A1226" s="145" t="s">
        <v>1204</v>
      </c>
      <c r="B1226" s="142">
        <v>0</v>
      </c>
      <c r="C1226" s="44"/>
      <c r="D1226" s="143" t="e">
        <f t="shared" si="42"/>
        <v>#DIV/0!</v>
      </c>
    </row>
    <row r="1227" spans="1:4" ht="13.5" customHeight="1" hidden="1">
      <c r="A1227" s="145" t="s">
        <v>1205</v>
      </c>
      <c r="B1227" s="142">
        <v>0</v>
      </c>
      <c r="C1227" s="44"/>
      <c r="D1227" s="143" t="e">
        <f t="shared" si="42"/>
        <v>#DIV/0!</v>
      </c>
    </row>
    <row r="1228" spans="1:4" ht="13.5" customHeight="1">
      <c r="A1228" s="144" t="s">
        <v>1206</v>
      </c>
      <c r="B1228" s="142">
        <v>0</v>
      </c>
      <c r="C1228" s="44">
        <f>C1229</f>
        <v>18</v>
      </c>
      <c r="D1228" s="143">
        <f t="shared" si="42"/>
        <v>0</v>
      </c>
    </row>
    <row r="1229" spans="1:4" ht="13.5" customHeight="1">
      <c r="A1229" s="144" t="s">
        <v>1207</v>
      </c>
      <c r="B1229" s="142">
        <v>0</v>
      </c>
      <c r="C1229" s="44">
        <f>C1230</f>
        <v>18</v>
      </c>
      <c r="D1229" s="143">
        <f t="shared" si="42"/>
        <v>0</v>
      </c>
    </row>
    <row r="1230" spans="1:4" ht="13.5" customHeight="1">
      <c r="A1230" s="145" t="s">
        <v>1208</v>
      </c>
      <c r="B1230" s="142">
        <v>0</v>
      </c>
      <c r="C1230" s="44">
        <v>18</v>
      </c>
      <c r="D1230" s="143">
        <f t="shared" si="42"/>
        <v>0</v>
      </c>
    </row>
    <row r="1231" spans="1:4" ht="13.5" customHeight="1">
      <c r="A1231" s="144" t="s">
        <v>1209</v>
      </c>
      <c r="B1231" s="142">
        <v>243</v>
      </c>
      <c r="C1231" s="44">
        <f>C1234</f>
        <v>162</v>
      </c>
      <c r="D1231" s="143">
        <f t="shared" si="42"/>
        <v>1.5</v>
      </c>
    </row>
    <row r="1232" spans="1:4" ht="13.5" customHeight="1" hidden="1">
      <c r="A1232" s="144" t="s">
        <v>1210</v>
      </c>
      <c r="B1232" s="142"/>
      <c r="C1232" s="44"/>
      <c r="D1232" s="143" t="e">
        <f t="shared" si="42"/>
        <v>#DIV/0!</v>
      </c>
    </row>
    <row r="1233" spans="1:4" ht="13.5" customHeight="1" hidden="1">
      <c r="A1233" s="144" t="s">
        <v>1211</v>
      </c>
      <c r="B1233" s="142">
        <v>0</v>
      </c>
      <c r="C1233" s="44"/>
      <c r="D1233" s="143" t="e">
        <f t="shared" si="42"/>
        <v>#DIV/0!</v>
      </c>
    </row>
    <row r="1234" spans="1:4" ht="13.5" customHeight="1">
      <c r="A1234" s="144" t="s">
        <v>1212</v>
      </c>
      <c r="B1234" s="142">
        <v>243</v>
      </c>
      <c r="C1234" s="44">
        <f>SUM(C1235:C1238)</f>
        <v>162</v>
      </c>
      <c r="D1234" s="143">
        <f t="shared" si="42"/>
        <v>1.5</v>
      </c>
    </row>
    <row r="1235" spans="1:4" ht="15" customHeight="1">
      <c r="A1235" s="145" t="s">
        <v>1213</v>
      </c>
      <c r="B1235" s="142">
        <v>243</v>
      </c>
      <c r="C1235" s="44">
        <v>162</v>
      </c>
      <c r="D1235" s="143">
        <f t="shared" si="42"/>
        <v>1.5</v>
      </c>
    </row>
    <row r="1236" spans="1:4" ht="15" customHeight="1" hidden="1">
      <c r="A1236" s="145" t="s">
        <v>1214</v>
      </c>
      <c r="B1236" s="142">
        <v>0</v>
      </c>
      <c r="C1236" s="142"/>
      <c r="D1236" s="143"/>
    </row>
    <row r="1237" spans="1:4" ht="15" customHeight="1" hidden="1">
      <c r="A1237" s="145" t="s">
        <v>1215</v>
      </c>
      <c r="B1237" s="142">
        <v>0</v>
      </c>
      <c r="C1237" s="142"/>
      <c r="D1237" s="143"/>
    </row>
    <row r="1238" spans="1:4" ht="15" customHeight="1" hidden="1">
      <c r="A1238" s="145" t="s">
        <v>1216</v>
      </c>
      <c r="B1238" s="142">
        <v>0</v>
      </c>
      <c r="C1238" s="142"/>
      <c r="D1238" s="143"/>
    </row>
    <row r="1239" spans="1:4" ht="15" customHeight="1" hidden="1">
      <c r="A1239" s="144" t="s">
        <v>1217</v>
      </c>
      <c r="B1239" s="142">
        <v>0</v>
      </c>
      <c r="C1239" s="142"/>
      <c r="D1239" s="143"/>
    </row>
    <row r="1240" spans="1:4" ht="15" customHeight="1" hidden="1">
      <c r="A1240" s="144" t="s">
        <v>1218</v>
      </c>
      <c r="B1240" s="142">
        <v>0</v>
      </c>
      <c r="C1240" s="142"/>
      <c r="D1240" s="143"/>
    </row>
    <row r="1241" spans="1:4" ht="15" customHeight="1" hidden="1">
      <c r="A1241" s="144" t="s">
        <v>1219</v>
      </c>
      <c r="B1241" s="142">
        <v>0</v>
      </c>
      <c r="C1241" s="142"/>
      <c r="D1241" s="143"/>
    </row>
    <row r="1242" spans="1:4" ht="15" customHeight="1" hidden="1">
      <c r="A1242" s="144" t="s">
        <v>1220</v>
      </c>
      <c r="B1242" s="142">
        <v>0</v>
      </c>
      <c r="C1242" s="142"/>
      <c r="D1242" s="143"/>
    </row>
  </sheetData>
  <sheetProtection/>
  <mergeCells count="2">
    <mergeCell ref="A2:D2"/>
    <mergeCell ref="A3:B3"/>
  </mergeCells>
  <printOptions horizontalCentered="1"/>
  <pageMargins left="0.75" right="0.75" top="0.39" bottom="0.59" header="0.51" footer="0.31"/>
  <pageSetup horizontalDpi="180" verticalDpi="180" orientation="portrait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71"/>
  <sheetViews>
    <sheetView zoomScaleSheetLayoutView="100" workbookViewId="0" topLeftCell="A1">
      <selection activeCell="A5" sqref="A5:A6"/>
    </sheetView>
  </sheetViews>
  <sheetFormatPr defaultColWidth="9.00390625" defaultRowHeight="14.25"/>
  <cols>
    <col min="1" max="1" width="45.125" style="0" customWidth="1"/>
    <col min="2" max="3" width="20.125" style="0" customWidth="1"/>
  </cols>
  <sheetData>
    <row r="1" spans="1:3" ht="14.25">
      <c r="A1" s="124" t="s">
        <v>1221</v>
      </c>
      <c r="B1" s="124"/>
      <c r="C1" s="124"/>
    </row>
    <row r="2" spans="1:3" ht="20.25">
      <c r="A2" s="125" t="s">
        <v>1222</v>
      </c>
      <c r="B2" s="125"/>
      <c r="C2" s="125"/>
    </row>
    <row r="3" spans="1:3" ht="14.25">
      <c r="A3" s="126"/>
      <c r="B3" s="126"/>
      <c r="C3" s="126"/>
    </row>
    <row r="4" spans="1:3" ht="14.25">
      <c r="A4" s="126"/>
      <c r="B4" s="126"/>
      <c r="C4" s="126" t="s">
        <v>113</v>
      </c>
    </row>
    <row r="5" spans="1:3" ht="14.25">
      <c r="A5" s="127" t="s">
        <v>251</v>
      </c>
      <c r="B5" s="128" t="s">
        <v>255</v>
      </c>
      <c r="C5" s="127" t="s">
        <v>1223</v>
      </c>
    </row>
    <row r="6" spans="1:3" ht="14.25">
      <c r="A6" s="129"/>
      <c r="B6" s="130"/>
      <c r="C6" s="127"/>
    </row>
    <row r="7" spans="1:3" ht="14.25">
      <c r="A7" s="131" t="s">
        <v>255</v>
      </c>
      <c r="B7" s="132">
        <v>64811</v>
      </c>
      <c r="C7" s="132">
        <v>36458</v>
      </c>
    </row>
    <row r="8" spans="1:3" ht="14.25">
      <c r="A8" s="133" t="s">
        <v>1224</v>
      </c>
      <c r="B8" s="132">
        <v>13429</v>
      </c>
      <c r="C8" s="132">
        <v>13429</v>
      </c>
    </row>
    <row r="9" spans="1:3" ht="14.25">
      <c r="A9" s="134" t="s">
        <v>1225</v>
      </c>
      <c r="B9" s="132">
        <v>9675</v>
      </c>
      <c r="C9" s="132">
        <v>9675</v>
      </c>
    </row>
    <row r="10" spans="1:3" ht="14.25">
      <c r="A10" s="134" t="s">
        <v>1226</v>
      </c>
      <c r="B10" s="132">
        <v>1953</v>
      </c>
      <c r="C10" s="132">
        <v>1953</v>
      </c>
    </row>
    <row r="11" spans="1:3" ht="14.25">
      <c r="A11" s="134" t="s">
        <v>1227</v>
      </c>
      <c r="B11" s="132">
        <v>1127</v>
      </c>
      <c r="C11" s="132">
        <v>1127</v>
      </c>
    </row>
    <row r="12" spans="1:3" ht="14.25">
      <c r="A12" s="134" t="s">
        <v>1228</v>
      </c>
      <c r="B12" s="132">
        <v>674</v>
      </c>
      <c r="C12" s="132">
        <v>674</v>
      </c>
    </row>
    <row r="13" spans="1:3" ht="14.25">
      <c r="A13" s="133" t="s">
        <v>1229</v>
      </c>
      <c r="B13" s="132">
        <v>14310</v>
      </c>
      <c r="C13" s="132">
        <v>11591</v>
      </c>
    </row>
    <row r="14" spans="1:3" ht="14.25">
      <c r="A14" s="134" t="s">
        <v>1230</v>
      </c>
      <c r="B14" s="132">
        <v>4334</v>
      </c>
      <c r="C14" s="132">
        <v>4072</v>
      </c>
    </row>
    <row r="15" spans="1:3" ht="14.25">
      <c r="A15" s="134" t="s">
        <v>1231</v>
      </c>
      <c r="B15" s="132">
        <v>258</v>
      </c>
      <c r="C15" s="132">
        <v>258</v>
      </c>
    </row>
    <row r="16" spans="1:3" ht="14.25">
      <c r="A16" s="134" t="s">
        <v>1232</v>
      </c>
      <c r="B16" s="132">
        <v>350</v>
      </c>
      <c r="C16" s="132">
        <v>195</v>
      </c>
    </row>
    <row r="17" spans="1:3" ht="14.25">
      <c r="A17" s="134" t="s">
        <v>1233</v>
      </c>
      <c r="B17" s="132">
        <v>79</v>
      </c>
      <c r="C17" s="132">
        <v>79</v>
      </c>
    </row>
    <row r="18" spans="1:3" ht="14.25">
      <c r="A18" s="134" t="s">
        <v>1234</v>
      </c>
      <c r="B18" s="132">
        <v>3464</v>
      </c>
      <c r="C18" s="132">
        <v>3459</v>
      </c>
    </row>
    <row r="19" spans="1:3" ht="14.25">
      <c r="A19" s="134" t="s">
        <v>1235</v>
      </c>
      <c r="B19" s="132">
        <v>169</v>
      </c>
      <c r="C19" s="132">
        <v>138</v>
      </c>
    </row>
    <row r="20" spans="1:3" ht="14.25">
      <c r="A20" s="134" t="s">
        <v>1236</v>
      </c>
      <c r="B20" s="132">
        <v>0</v>
      </c>
      <c r="C20" s="132">
        <v>0</v>
      </c>
    </row>
    <row r="21" spans="1:3" ht="14.25">
      <c r="A21" s="134" t="s">
        <v>1237</v>
      </c>
      <c r="B21" s="132">
        <v>244</v>
      </c>
      <c r="C21" s="132">
        <v>130</v>
      </c>
    </row>
    <row r="22" spans="1:3" ht="14.25">
      <c r="A22" s="134" t="s">
        <v>1238</v>
      </c>
      <c r="B22" s="132">
        <v>515</v>
      </c>
      <c r="C22" s="132">
        <v>178</v>
      </c>
    </row>
    <row r="23" spans="1:3" ht="14.25">
      <c r="A23" s="134" t="s">
        <v>1239</v>
      </c>
      <c r="B23" s="132">
        <v>4897</v>
      </c>
      <c r="C23" s="132">
        <v>3082</v>
      </c>
    </row>
    <row r="24" spans="1:3" ht="14.25">
      <c r="A24" s="133" t="s">
        <v>1240</v>
      </c>
      <c r="B24" s="132">
        <v>14564</v>
      </c>
      <c r="C24" s="132">
        <v>944</v>
      </c>
    </row>
    <row r="25" spans="1:3" ht="14.25">
      <c r="A25" s="134" t="s">
        <v>1241</v>
      </c>
      <c r="B25" s="132">
        <v>1754</v>
      </c>
      <c r="C25" s="132">
        <v>0</v>
      </c>
    </row>
    <row r="26" spans="1:3" ht="14.25">
      <c r="A26" s="134" t="s">
        <v>1242</v>
      </c>
      <c r="B26" s="132">
        <v>2483</v>
      </c>
      <c r="C26" s="132">
        <v>0</v>
      </c>
    </row>
    <row r="27" spans="1:3" ht="14.25">
      <c r="A27" s="134" t="s">
        <v>1243</v>
      </c>
      <c r="B27" s="132">
        <v>0</v>
      </c>
      <c r="C27" s="132">
        <v>0</v>
      </c>
    </row>
    <row r="28" spans="1:3" ht="14.25">
      <c r="A28" s="134" t="s">
        <v>1244</v>
      </c>
      <c r="B28" s="132">
        <v>0</v>
      </c>
      <c r="C28" s="132">
        <v>0</v>
      </c>
    </row>
    <row r="29" spans="1:3" ht="14.25">
      <c r="A29" s="134" t="s">
        <v>1245</v>
      </c>
      <c r="B29" s="132">
        <v>1897</v>
      </c>
      <c r="C29" s="132">
        <v>613</v>
      </c>
    </row>
    <row r="30" spans="1:3" ht="14.25">
      <c r="A30" s="134" t="s">
        <v>1246</v>
      </c>
      <c r="B30" s="132">
        <v>185</v>
      </c>
      <c r="C30" s="132">
        <v>0</v>
      </c>
    </row>
    <row r="31" spans="1:3" ht="14.25">
      <c r="A31" s="134" t="s">
        <v>1247</v>
      </c>
      <c r="B31" s="132">
        <v>8245</v>
      </c>
      <c r="C31" s="132">
        <v>331</v>
      </c>
    </row>
    <row r="32" spans="1:3" ht="14.25">
      <c r="A32" s="133" t="s">
        <v>1248</v>
      </c>
      <c r="B32" s="132">
        <v>3686</v>
      </c>
      <c r="C32" s="132">
        <v>0</v>
      </c>
    </row>
    <row r="33" spans="1:3" ht="14.25">
      <c r="A33" s="134" t="s">
        <v>1241</v>
      </c>
      <c r="B33" s="132">
        <v>190</v>
      </c>
      <c r="C33" s="132">
        <v>0</v>
      </c>
    </row>
    <row r="34" spans="1:3" ht="14.25">
      <c r="A34" s="134" t="s">
        <v>1242</v>
      </c>
      <c r="B34" s="132">
        <v>1680</v>
      </c>
      <c r="C34" s="132">
        <v>0</v>
      </c>
    </row>
    <row r="35" spans="1:3" ht="14.25">
      <c r="A35" s="134" t="s">
        <v>1243</v>
      </c>
      <c r="B35" s="132">
        <v>36</v>
      </c>
      <c r="C35" s="132">
        <v>0</v>
      </c>
    </row>
    <row r="36" spans="1:3" ht="14.25">
      <c r="A36" s="134" t="s">
        <v>1245</v>
      </c>
      <c r="B36" s="132">
        <v>59</v>
      </c>
      <c r="C36" s="132">
        <v>0</v>
      </c>
    </row>
    <row r="37" spans="1:3" ht="14.25">
      <c r="A37" s="134" t="s">
        <v>1246</v>
      </c>
      <c r="B37" s="132">
        <v>0</v>
      </c>
      <c r="C37" s="132">
        <v>0</v>
      </c>
    </row>
    <row r="38" spans="1:3" ht="14.25">
      <c r="A38" s="134" t="s">
        <v>1247</v>
      </c>
      <c r="B38" s="132">
        <v>1721</v>
      </c>
      <c r="C38" s="132">
        <v>0</v>
      </c>
    </row>
    <row r="39" spans="1:3" ht="14.25">
      <c r="A39" s="133" t="s">
        <v>1249</v>
      </c>
      <c r="B39" s="132">
        <v>5443</v>
      </c>
      <c r="C39" s="132">
        <v>5058</v>
      </c>
    </row>
    <row r="40" spans="1:3" ht="14.25">
      <c r="A40" s="134" t="s">
        <v>1250</v>
      </c>
      <c r="B40" s="132">
        <v>3388</v>
      </c>
      <c r="C40" s="132">
        <v>3388</v>
      </c>
    </row>
    <row r="41" spans="1:3" ht="14.25">
      <c r="A41" s="134" t="s">
        <v>1251</v>
      </c>
      <c r="B41" s="132">
        <v>985</v>
      </c>
      <c r="C41" s="132">
        <v>985</v>
      </c>
    </row>
    <row r="42" spans="1:3" ht="14.25">
      <c r="A42" s="134" t="s">
        <v>1252</v>
      </c>
      <c r="B42" s="132">
        <v>1070</v>
      </c>
      <c r="C42" s="132">
        <v>685</v>
      </c>
    </row>
    <row r="43" spans="1:3" ht="14.25">
      <c r="A43" s="133" t="s">
        <v>1253</v>
      </c>
      <c r="B43" s="132">
        <v>123</v>
      </c>
      <c r="C43" s="132">
        <v>0</v>
      </c>
    </row>
    <row r="44" spans="1:3" ht="14.25">
      <c r="A44" s="134" t="s">
        <v>1254</v>
      </c>
      <c r="B44" s="132">
        <v>123</v>
      </c>
      <c r="C44" s="132">
        <v>0</v>
      </c>
    </row>
    <row r="45" spans="1:3" ht="14.25">
      <c r="A45" s="134" t="s">
        <v>1255</v>
      </c>
      <c r="B45" s="132">
        <v>0</v>
      </c>
      <c r="C45" s="132">
        <v>0</v>
      </c>
    </row>
    <row r="46" spans="1:3" ht="14.25">
      <c r="A46" s="133" t="s">
        <v>1256</v>
      </c>
      <c r="B46" s="132">
        <v>587</v>
      </c>
      <c r="C46" s="132">
        <v>0</v>
      </c>
    </row>
    <row r="47" spans="1:3" ht="14.25">
      <c r="A47" s="134" t="s">
        <v>1257</v>
      </c>
      <c r="B47" s="132">
        <v>75</v>
      </c>
      <c r="C47" s="132">
        <v>0</v>
      </c>
    </row>
    <row r="48" spans="1:3" ht="14.25">
      <c r="A48" s="134" t="s">
        <v>1258</v>
      </c>
      <c r="B48" s="132">
        <v>60</v>
      </c>
      <c r="C48" s="132">
        <v>0</v>
      </c>
    </row>
    <row r="49" spans="1:3" ht="14.25">
      <c r="A49" s="134" t="s">
        <v>1259</v>
      </c>
      <c r="B49" s="132">
        <v>452</v>
      </c>
      <c r="C49" s="132">
        <v>0</v>
      </c>
    </row>
    <row r="50" spans="1:3" ht="14.25">
      <c r="A50" s="133" t="s">
        <v>1260</v>
      </c>
      <c r="B50" s="132">
        <v>19</v>
      </c>
      <c r="C50" s="132">
        <v>0</v>
      </c>
    </row>
    <row r="51" spans="1:3" ht="14.25">
      <c r="A51" s="134" t="s">
        <v>1261</v>
      </c>
      <c r="B51" s="132">
        <v>0</v>
      </c>
      <c r="C51" s="132">
        <v>0</v>
      </c>
    </row>
    <row r="52" spans="1:3" ht="14.25">
      <c r="A52" s="134" t="s">
        <v>1262</v>
      </c>
      <c r="B52" s="132">
        <v>19</v>
      </c>
      <c r="C52" s="132">
        <v>0</v>
      </c>
    </row>
    <row r="53" spans="1:3" ht="14.25">
      <c r="A53" s="133" t="s">
        <v>1263</v>
      </c>
      <c r="B53" s="132">
        <v>5751</v>
      </c>
      <c r="C53" s="132">
        <v>4937</v>
      </c>
    </row>
    <row r="54" spans="1:3" ht="14.25">
      <c r="A54" s="134" t="s">
        <v>1264</v>
      </c>
      <c r="B54" s="132">
        <v>2564</v>
      </c>
      <c r="C54" s="132">
        <v>2564</v>
      </c>
    </row>
    <row r="55" spans="1:3" ht="14.25">
      <c r="A55" s="134" t="s">
        <v>1265</v>
      </c>
      <c r="B55" s="132">
        <v>71</v>
      </c>
      <c r="C55" s="132">
        <v>48</v>
      </c>
    </row>
    <row r="56" spans="1:3" ht="14.25">
      <c r="A56" s="134" t="s">
        <v>1266</v>
      </c>
      <c r="B56" s="132">
        <v>572</v>
      </c>
      <c r="C56" s="132">
        <v>180</v>
      </c>
    </row>
    <row r="57" spans="1:3" ht="14.25">
      <c r="A57" s="134" t="s">
        <v>1267</v>
      </c>
      <c r="B57" s="132">
        <v>0</v>
      </c>
      <c r="C57" s="132">
        <v>0</v>
      </c>
    </row>
    <row r="58" spans="1:3" ht="14.25">
      <c r="A58" s="134" t="s">
        <v>1268</v>
      </c>
      <c r="B58" s="132">
        <v>2544</v>
      </c>
      <c r="C58" s="132">
        <v>2145</v>
      </c>
    </row>
    <row r="59" spans="1:3" ht="14.25">
      <c r="A59" s="133" t="s">
        <v>1269</v>
      </c>
      <c r="B59" s="132">
        <v>5371</v>
      </c>
      <c r="C59" s="132">
        <v>0</v>
      </c>
    </row>
    <row r="60" spans="1:3" ht="14.25">
      <c r="A60" s="134" t="s">
        <v>1270</v>
      </c>
      <c r="B60" s="132">
        <v>5371</v>
      </c>
      <c r="C60" s="132">
        <v>0</v>
      </c>
    </row>
    <row r="61" spans="1:3" ht="14.25">
      <c r="A61" s="134" t="s">
        <v>607</v>
      </c>
      <c r="B61" s="132">
        <v>0</v>
      </c>
      <c r="C61" s="132">
        <v>0</v>
      </c>
    </row>
    <row r="62" spans="1:3" ht="14.25">
      <c r="A62" s="133" t="s">
        <v>1271</v>
      </c>
      <c r="B62" s="132">
        <v>243</v>
      </c>
      <c r="C62" s="132">
        <v>243</v>
      </c>
    </row>
    <row r="63" spans="1:3" ht="14.25">
      <c r="A63" s="134" t="s">
        <v>1272</v>
      </c>
      <c r="B63" s="132">
        <v>243</v>
      </c>
      <c r="C63" s="132">
        <v>243</v>
      </c>
    </row>
    <row r="64" spans="1:3" ht="14.25">
      <c r="A64" s="134" t="s">
        <v>1273</v>
      </c>
      <c r="B64" s="132">
        <v>0</v>
      </c>
      <c r="C64" s="132">
        <v>0</v>
      </c>
    </row>
    <row r="65" spans="1:3" ht="14.25">
      <c r="A65" s="134" t="s">
        <v>1274</v>
      </c>
      <c r="B65" s="132">
        <v>0</v>
      </c>
      <c r="C65" s="132">
        <v>0</v>
      </c>
    </row>
    <row r="66" spans="1:3" ht="14.25">
      <c r="A66" s="134" t="s">
        <v>1275</v>
      </c>
      <c r="B66" s="132">
        <v>0</v>
      </c>
      <c r="C66" s="132">
        <v>0</v>
      </c>
    </row>
    <row r="67" spans="1:3" ht="14.25">
      <c r="A67" s="133" t="s">
        <v>1276</v>
      </c>
      <c r="B67" s="132">
        <v>1285</v>
      </c>
      <c r="C67" s="132">
        <v>256</v>
      </c>
    </row>
    <row r="68" spans="1:3" ht="14.25">
      <c r="A68" s="134" t="s">
        <v>1277</v>
      </c>
      <c r="B68" s="132">
        <v>0</v>
      </c>
      <c r="C68" s="132">
        <v>0</v>
      </c>
    </row>
    <row r="69" spans="1:3" ht="14.25">
      <c r="A69" s="134" t="s">
        <v>1278</v>
      </c>
      <c r="B69" s="132">
        <v>0</v>
      </c>
      <c r="C69" s="132">
        <v>0</v>
      </c>
    </row>
    <row r="70" spans="1:3" ht="14.25">
      <c r="A70" s="134" t="s">
        <v>1279</v>
      </c>
      <c r="B70" s="132">
        <v>0</v>
      </c>
      <c r="C70" s="132">
        <v>0</v>
      </c>
    </row>
    <row r="71" spans="1:3" ht="14.25">
      <c r="A71" s="134" t="s">
        <v>1280</v>
      </c>
      <c r="B71" s="132">
        <v>1285</v>
      </c>
      <c r="C71" s="132">
        <v>256</v>
      </c>
    </row>
  </sheetData>
  <sheetProtection/>
  <mergeCells count="4">
    <mergeCell ref="A2:C2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E23" sqref="E23"/>
    </sheetView>
  </sheetViews>
  <sheetFormatPr defaultColWidth="9.00390625" defaultRowHeight="14.25"/>
  <cols>
    <col min="1" max="1" width="35.00390625" style="0" customWidth="1"/>
    <col min="2" max="4" width="15.375" style="0" customWidth="1"/>
  </cols>
  <sheetData>
    <row r="1" spans="1:4" ht="14.25">
      <c r="A1" s="112" t="s">
        <v>1281</v>
      </c>
      <c r="B1" s="113"/>
      <c r="D1" s="114"/>
    </row>
    <row r="2" spans="1:4" ht="20.25">
      <c r="A2" s="115" t="s">
        <v>1282</v>
      </c>
      <c r="B2" s="115"/>
      <c r="C2" s="115"/>
      <c r="D2" s="115"/>
    </row>
    <row r="3" spans="1:4" ht="21.75" customHeight="1">
      <c r="A3" s="112"/>
      <c r="B3" s="113"/>
      <c r="D3" s="116" t="s">
        <v>113</v>
      </c>
    </row>
    <row r="4" spans="1:4" ht="24.75">
      <c r="A4" s="117" t="s">
        <v>114</v>
      </c>
      <c r="B4" s="118" t="s">
        <v>1283</v>
      </c>
      <c r="C4" s="118" t="s">
        <v>1284</v>
      </c>
      <c r="D4" s="119" t="s">
        <v>254</v>
      </c>
    </row>
    <row r="5" spans="1:4" ht="19.5" customHeight="1">
      <c r="A5" s="120" t="s">
        <v>1285</v>
      </c>
      <c r="B5" s="121">
        <f>B6+B13+B34</f>
        <v>53334</v>
      </c>
      <c r="C5" s="121">
        <f>C6+C13+C34</f>
        <v>57829</v>
      </c>
      <c r="D5" s="122">
        <f>B5/C5</f>
        <v>0.9222708329730758</v>
      </c>
    </row>
    <row r="6" spans="1:4" ht="19.5" customHeight="1">
      <c r="A6" s="120" t="s">
        <v>1286</v>
      </c>
      <c r="B6" s="121">
        <f>SUM(B7:B12)</f>
        <v>818</v>
      </c>
      <c r="C6" s="121">
        <f>SUM(C7:C12)</f>
        <v>818</v>
      </c>
      <c r="D6" s="122">
        <f aca="true" t="shared" si="0" ref="D6:D54">B6/C6</f>
        <v>1</v>
      </c>
    </row>
    <row r="7" spans="1:4" ht="19.5" customHeight="1">
      <c r="A7" s="120" t="s">
        <v>1287</v>
      </c>
      <c r="B7" s="123"/>
      <c r="C7" s="123"/>
      <c r="D7" s="122"/>
    </row>
    <row r="8" spans="1:4" ht="19.5" customHeight="1">
      <c r="A8" s="120" t="s">
        <v>1288</v>
      </c>
      <c r="B8" s="123">
        <v>108</v>
      </c>
      <c r="C8" s="123">
        <v>108</v>
      </c>
      <c r="D8" s="122">
        <f t="shared" si="0"/>
        <v>1</v>
      </c>
    </row>
    <row r="9" spans="1:4" ht="19.5" customHeight="1">
      <c r="A9" s="120" t="s">
        <v>1289</v>
      </c>
      <c r="B9" s="123"/>
      <c r="C9" s="123"/>
      <c r="D9" s="122"/>
    </row>
    <row r="10" spans="1:4" ht="19.5" customHeight="1">
      <c r="A10" s="120" t="s">
        <v>1290</v>
      </c>
      <c r="B10" s="123"/>
      <c r="C10" s="123"/>
      <c r="D10" s="122"/>
    </row>
    <row r="11" spans="1:4" ht="19.5" customHeight="1">
      <c r="A11" s="120" t="s">
        <v>1291</v>
      </c>
      <c r="B11" s="123">
        <v>297</v>
      </c>
      <c r="C11" s="123">
        <v>297</v>
      </c>
      <c r="D11" s="122">
        <f t="shared" si="0"/>
        <v>1</v>
      </c>
    </row>
    <row r="12" spans="1:4" ht="19.5" customHeight="1">
      <c r="A12" s="120" t="s">
        <v>1292</v>
      </c>
      <c r="B12" s="123">
        <v>413</v>
      </c>
      <c r="C12" s="123">
        <v>413</v>
      </c>
      <c r="D12" s="122">
        <f t="shared" si="0"/>
        <v>1</v>
      </c>
    </row>
    <row r="13" spans="1:4" ht="19.5" customHeight="1">
      <c r="A13" s="120" t="s">
        <v>1293</v>
      </c>
      <c r="B13" s="121">
        <f>SUM(B14:B33)</f>
        <v>37582</v>
      </c>
      <c r="C13" s="121">
        <f>SUM(C14:C33)</f>
        <v>29880</v>
      </c>
      <c r="D13" s="122">
        <f t="shared" si="0"/>
        <v>1.257764390896921</v>
      </c>
    </row>
    <row r="14" spans="1:4" ht="19.5" customHeight="1">
      <c r="A14" s="120" t="s">
        <v>1294</v>
      </c>
      <c r="B14" s="123">
        <v>841</v>
      </c>
      <c r="C14" s="123">
        <v>841</v>
      </c>
      <c r="D14" s="122">
        <f t="shared" si="0"/>
        <v>1</v>
      </c>
    </row>
    <row r="15" spans="1:4" ht="19.5" customHeight="1">
      <c r="A15" s="120" t="s">
        <v>1295</v>
      </c>
      <c r="B15" s="123">
        <v>9266</v>
      </c>
      <c r="C15" s="123">
        <v>8794</v>
      </c>
      <c r="D15" s="122">
        <f t="shared" si="0"/>
        <v>1.0536729588355698</v>
      </c>
    </row>
    <row r="16" spans="1:4" ht="19.5" customHeight="1">
      <c r="A16" s="120" t="s">
        <v>1296</v>
      </c>
      <c r="B16" s="123">
        <v>2860</v>
      </c>
      <c r="C16" s="123">
        <v>2800</v>
      </c>
      <c r="D16" s="122">
        <f t="shared" si="0"/>
        <v>1.0214285714285714</v>
      </c>
    </row>
    <row r="17" spans="1:4" ht="19.5" customHeight="1">
      <c r="A17" s="120" t="s">
        <v>1297</v>
      </c>
      <c r="B17" s="123">
        <v>9953</v>
      </c>
      <c r="C17" s="123">
        <v>8585</v>
      </c>
      <c r="D17" s="122">
        <f t="shared" si="0"/>
        <v>1.1593476994758298</v>
      </c>
    </row>
    <row r="18" spans="1:4" ht="19.5" customHeight="1">
      <c r="A18" s="120" t="s">
        <v>1298</v>
      </c>
      <c r="B18" s="123"/>
      <c r="C18" s="123"/>
      <c r="D18" s="122"/>
    </row>
    <row r="19" spans="1:4" ht="19.5" customHeight="1">
      <c r="A19" s="120" t="s">
        <v>1299</v>
      </c>
      <c r="B19" s="123"/>
      <c r="C19" s="123"/>
      <c r="D19" s="122"/>
    </row>
    <row r="20" spans="1:4" ht="19.5" customHeight="1">
      <c r="A20" s="120" t="s">
        <v>1300</v>
      </c>
      <c r="B20" s="123"/>
      <c r="C20" s="123"/>
      <c r="D20" s="122"/>
    </row>
    <row r="21" spans="1:4" ht="19.5" customHeight="1">
      <c r="A21" s="120" t="s">
        <v>1301</v>
      </c>
      <c r="B21" s="123">
        <v>61</v>
      </c>
      <c r="C21" s="123">
        <v>436</v>
      </c>
      <c r="D21" s="122">
        <f t="shared" si="0"/>
        <v>0.13990825688073394</v>
      </c>
    </row>
    <row r="22" spans="1:4" ht="19.5" customHeight="1">
      <c r="A22" s="120" t="s">
        <v>1302</v>
      </c>
      <c r="B22" s="123">
        <v>1300</v>
      </c>
      <c r="C22" s="123">
        <v>1365</v>
      </c>
      <c r="D22" s="122">
        <f t="shared" si="0"/>
        <v>0.9523809523809523</v>
      </c>
    </row>
    <row r="23" spans="1:4" ht="19.5" customHeight="1">
      <c r="A23" s="120" t="s">
        <v>1303</v>
      </c>
      <c r="B23" s="123">
        <v>928</v>
      </c>
      <c r="C23" s="123">
        <v>926</v>
      </c>
      <c r="D23" s="122">
        <f t="shared" si="0"/>
        <v>1.0021598272138228</v>
      </c>
    </row>
    <row r="24" spans="1:4" ht="19.5" customHeight="1">
      <c r="A24" s="120" t="s">
        <v>1304</v>
      </c>
      <c r="B24" s="123">
        <v>2264</v>
      </c>
      <c r="C24" s="123">
        <v>1932</v>
      </c>
      <c r="D24" s="122">
        <f t="shared" si="0"/>
        <v>1.1718426501035197</v>
      </c>
    </row>
    <row r="25" spans="1:4" ht="19.5" customHeight="1">
      <c r="A25" s="120" t="s">
        <v>1305</v>
      </c>
      <c r="B25" s="123">
        <v>756</v>
      </c>
      <c r="C25" s="123">
        <v>917</v>
      </c>
      <c r="D25" s="122">
        <f t="shared" si="0"/>
        <v>0.8244274809160306</v>
      </c>
    </row>
    <row r="26" spans="1:4" ht="19.5" customHeight="1">
      <c r="A26" s="120" t="s">
        <v>1306</v>
      </c>
      <c r="B26" s="123"/>
      <c r="C26" s="123"/>
      <c r="D26" s="122"/>
    </row>
    <row r="27" spans="1:4" ht="19.5" customHeight="1">
      <c r="A27" s="120" t="s">
        <v>1307</v>
      </c>
      <c r="B27" s="123"/>
      <c r="C27" s="123"/>
      <c r="D27" s="122"/>
    </row>
    <row r="28" spans="1:4" ht="19.5" customHeight="1">
      <c r="A28" s="120" t="s">
        <v>1308</v>
      </c>
      <c r="B28" s="123">
        <v>1405</v>
      </c>
      <c r="C28" s="123">
        <v>1405</v>
      </c>
      <c r="D28" s="122">
        <f t="shared" si="0"/>
        <v>1</v>
      </c>
    </row>
    <row r="29" spans="1:4" ht="19.5" customHeight="1">
      <c r="A29" s="120" t="s">
        <v>1309</v>
      </c>
      <c r="B29" s="123"/>
      <c r="C29" s="123"/>
      <c r="D29" s="122"/>
    </row>
    <row r="30" spans="1:4" ht="19.5" customHeight="1">
      <c r="A30" s="120" t="s">
        <v>1310</v>
      </c>
      <c r="B30" s="123"/>
      <c r="C30" s="123"/>
      <c r="D30" s="122"/>
    </row>
    <row r="31" spans="1:4" ht="19.5" customHeight="1">
      <c r="A31" s="120" t="s">
        <v>1311</v>
      </c>
      <c r="B31" s="123"/>
      <c r="C31" s="123"/>
      <c r="D31" s="122"/>
    </row>
    <row r="32" spans="1:4" ht="19.5" customHeight="1">
      <c r="A32" s="120" t="s">
        <v>1312</v>
      </c>
      <c r="B32" s="123">
        <v>639</v>
      </c>
      <c r="C32" s="123">
        <v>1003</v>
      </c>
      <c r="D32" s="122">
        <f t="shared" si="0"/>
        <v>0.6370887337986042</v>
      </c>
    </row>
    <row r="33" spans="1:4" ht="19.5" customHeight="1">
      <c r="A33" s="120" t="s">
        <v>1313</v>
      </c>
      <c r="B33" s="123">
        <v>7309</v>
      </c>
      <c r="C33" s="123">
        <v>876</v>
      </c>
      <c r="D33" s="122">
        <f t="shared" si="0"/>
        <v>8.343607305936073</v>
      </c>
    </row>
    <row r="34" spans="1:4" ht="19.5" customHeight="1">
      <c r="A34" s="120" t="s">
        <v>1314</v>
      </c>
      <c r="B34" s="121">
        <f>SUM(B35:B54)</f>
        <v>14934</v>
      </c>
      <c r="C34" s="121">
        <f>SUM(C35:C54)</f>
        <v>27131</v>
      </c>
      <c r="D34" s="122">
        <f t="shared" si="0"/>
        <v>0.550440455567432</v>
      </c>
    </row>
    <row r="35" spans="1:4" ht="19.5" customHeight="1">
      <c r="A35" s="120" t="s">
        <v>1315</v>
      </c>
      <c r="B35" s="123">
        <v>229</v>
      </c>
      <c r="C35" s="123">
        <v>298</v>
      </c>
      <c r="D35" s="122">
        <f t="shared" si="0"/>
        <v>0.7684563758389261</v>
      </c>
    </row>
    <row r="36" spans="1:4" ht="19.5" customHeight="1">
      <c r="A36" s="120" t="s">
        <v>1316</v>
      </c>
      <c r="B36" s="123"/>
      <c r="C36" s="123"/>
      <c r="D36" s="122"/>
    </row>
    <row r="37" spans="1:4" ht="19.5" customHeight="1">
      <c r="A37" s="120" t="s">
        <v>1317</v>
      </c>
      <c r="B37" s="123"/>
      <c r="C37" s="123"/>
      <c r="D37" s="122"/>
    </row>
    <row r="38" spans="1:4" ht="19.5" customHeight="1">
      <c r="A38" s="120" t="s">
        <v>1318</v>
      </c>
      <c r="B38" s="123">
        <v>7</v>
      </c>
      <c r="C38" s="123">
        <v>86</v>
      </c>
      <c r="D38" s="122">
        <f t="shared" si="0"/>
        <v>0.08139534883720931</v>
      </c>
    </row>
    <row r="39" spans="1:4" ht="19.5" customHeight="1">
      <c r="A39" s="120" t="s">
        <v>1319</v>
      </c>
      <c r="B39" s="123">
        <v>996</v>
      </c>
      <c r="C39" s="123">
        <v>813</v>
      </c>
      <c r="D39" s="122">
        <f t="shared" si="0"/>
        <v>1.2250922509225093</v>
      </c>
    </row>
    <row r="40" spans="1:4" ht="19.5" customHeight="1">
      <c r="A40" s="120" t="s">
        <v>1320</v>
      </c>
      <c r="B40" s="123">
        <v>215</v>
      </c>
      <c r="C40" s="123">
        <v>81</v>
      </c>
      <c r="D40" s="122">
        <f t="shared" si="0"/>
        <v>2.654320987654321</v>
      </c>
    </row>
    <row r="41" spans="1:4" ht="19.5" customHeight="1">
      <c r="A41" s="120" t="s">
        <v>1321</v>
      </c>
      <c r="B41" s="123">
        <v>200</v>
      </c>
      <c r="C41" s="123">
        <v>304</v>
      </c>
      <c r="D41" s="122">
        <f t="shared" si="0"/>
        <v>0.6578947368421053</v>
      </c>
    </row>
    <row r="42" spans="1:4" ht="19.5" customHeight="1">
      <c r="A42" s="120" t="s">
        <v>1322</v>
      </c>
      <c r="B42" s="123">
        <v>2830</v>
      </c>
      <c r="C42" s="123">
        <v>4822</v>
      </c>
      <c r="D42" s="122">
        <f t="shared" si="0"/>
        <v>0.5868934052260473</v>
      </c>
    </row>
    <row r="43" spans="1:4" ht="19.5" customHeight="1">
      <c r="A43" s="120" t="s">
        <v>1323</v>
      </c>
      <c r="B43" s="123">
        <v>1595</v>
      </c>
      <c r="C43" s="123">
        <v>1549</v>
      </c>
      <c r="D43" s="122">
        <f t="shared" si="0"/>
        <v>1.0296965784377017</v>
      </c>
    </row>
    <row r="44" spans="1:4" ht="19.5" customHeight="1">
      <c r="A44" s="120" t="s">
        <v>1324</v>
      </c>
      <c r="B44" s="123">
        <v>203</v>
      </c>
      <c r="C44" s="123">
        <v>74</v>
      </c>
      <c r="D44" s="122">
        <f t="shared" si="0"/>
        <v>2.7432432432432434</v>
      </c>
    </row>
    <row r="45" spans="1:4" ht="19.5" customHeight="1">
      <c r="A45" s="120" t="s">
        <v>1325</v>
      </c>
      <c r="B45" s="123">
        <v>4346</v>
      </c>
      <c r="C45" s="123">
        <v>3602</v>
      </c>
      <c r="D45" s="122">
        <f t="shared" si="0"/>
        <v>1.2065519156024431</v>
      </c>
    </row>
    <row r="46" spans="1:4" ht="19.5" customHeight="1">
      <c r="A46" s="120" t="s">
        <v>1326</v>
      </c>
      <c r="B46" s="123">
        <v>2027</v>
      </c>
      <c r="C46" s="123">
        <v>2849</v>
      </c>
      <c r="D46" s="122">
        <f t="shared" si="0"/>
        <v>0.7114777114777114</v>
      </c>
    </row>
    <row r="47" spans="1:4" ht="19.5" customHeight="1">
      <c r="A47" s="120" t="s">
        <v>1327</v>
      </c>
      <c r="B47" s="123">
        <v>138</v>
      </c>
      <c r="C47" s="123">
        <v>291</v>
      </c>
      <c r="D47" s="122">
        <f t="shared" si="0"/>
        <v>0.4742268041237113</v>
      </c>
    </row>
    <row r="48" spans="1:4" ht="19.5" customHeight="1">
      <c r="A48" s="120" t="s">
        <v>1328</v>
      </c>
      <c r="B48" s="123">
        <v>383</v>
      </c>
      <c r="C48" s="123">
        <v>590</v>
      </c>
      <c r="D48" s="122">
        <f t="shared" si="0"/>
        <v>0.6491525423728813</v>
      </c>
    </row>
    <row r="49" spans="1:4" ht="19.5" customHeight="1">
      <c r="A49" s="120" t="s">
        <v>1329</v>
      </c>
      <c r="B49" s="123">
        <v>362</v>
      </c>
      <c r="C49" s="123">
        <v>251</v>
      </c>
      <c r="D49" s="122">
        <f t="shared" si="0"/>
        <v>1.4422310756972112</v>
      </c>
    </row>
    <row r="50" spans="1:4" ht="19.5" customHeight="1">
      <c r="A50" s="120" t="s">
        <v>1330</v>
      </c>
      <c r="B50" s="123">
        <v>3</v>
      </c>
      <c r="C50" s="123"/>
      <c r="D50" s="122"/>
    </row>
    <row r="51" spans="1:4" ht="19.5" customHeight="1">
      <c r="A51" s="120" t="s">
        <v>1331</v>
      </c>
      <c r="B51" s="123"/>
      <c r="C51" s="123"/>
      <c r="D51" s="122"/>
    </row>
    <row r="52" spans="1:4" ht="19.5" customHeight="1">
      <c r="A52" s="120" t="s">
        <v>1332</v>
      </c>
      <c r="B52" s="123">
        <v>221</v>
      </c>
      <c r="C52" s="123">
        <v>10302</v>
      </c>
      <c r="D52" s="122">
        <f t="shared" si="0"/>
        <v>0.02145214521452145</v>
      </c>
    </row>
    <row r="53" spans="1:4" ht="19.5" customHeight="1">
      <c r="A53" s="120" t="s">
        <v>1333</v>
      </c>
      <c r="B53" s="123">
        <v>124</v>
      </c>
      <c r="C53" s="123">
        <v>75</v>
      </c>
      <c r="D53" s="122">
        <f t="shared" si="0"/>
        <v>1.6533333333333333</v>
      </c>
    </row>
    <row r="54" spans="1:4" ht="19.5" customHeight="1">
      <c r="A54" s="120" t="s">
        <v>1334</v>
      </c>
      <c r="B54" s="123">
        <v>1055</v>
      </c>
      <c r="C54" s="123">
        <v>1144</v>
      </c>
      <c r="D54" s="122">
        <f t="shared" si="0"/>
        <v>0.9222027972027972</v>
      </c>
    </row>
  </sheetData>
  <sheetProtection/>
  <mergeCells count="1">
    <mergeCell ref="A2:D2"/>
  </mergeCells>
  <printOptions/>
  <pageMargins left="0.71" right="0.71" top="0.75" bottom="0.75" header="0.31" footer="0.31"/>
  <pageSetup horizontalDpi="600" verticalDpi="600" orientation="portrait" paperSize="9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F16" sqref="F16"/>
    </sheetView>
  </sheetViews>
  <sheetFormatPr defaultColWidth="9.00390625" defaultRowHeight="14.25"/>
  <cols>
    <col min="1" max="1" width="28.375" style="0" customWidth="1"/>
    <col min="3" max="3" width="33.00390625" style="0" customWidth="1"/>
  </cols>
  <sheetData>
    <row r="1" spans="1:4" ht="14.25">
      <c r="A1" s="51" t="s">
        <v>1335</v>
      </c>
      <c r="B1" s="51"/>
      <c r="C1" s="51"/>
      <c r="D1" s="51"/>
    </row>
    <row r="2" spans="1:4" ht="22.5">
      <c r="A2" s="34" t="s">
        <v>1336</v>
      </c>
      <c r="B2" s="34"/>
      <c r="C2" s="34"/>
      <c r="D2" s="34"/>
    </row>
    <row r="3" spans="1:4" ht="14.25">
      <c r="A3" s="107"/>
      <c r="B3" s="107"/>
      <c r="C3" s="107"/>
      <c r="D3" s="107"/>
    </row>
    <row r="4" spans="1:4" ht="23.25" customHeight="1">
      <c r="A4" s="108" t="s">
        <v>113</v>
      </c>
      <c r="B4" s="108"/>
      <c r="C4" s="108"/>
      <c r="D4" s="108"/>
    </row>
    <row r="5" spans="1:4" ht="23.25" customHeight="1">
      <c r="A5" s="109" t="s">
        <v>114</v>
      </c>
      <c r="B5" s="109" t="s">
        <v>1337</v>
      </c>
      <c r="C5" s="109" t="s">
        <v>114</v>
      </c>
      <c r="D5" s="109" t="s">
        <v>1337</v>
      </c>
    </row>
    <row r="6" spans="1:4" ht="23.25" customHeight="1">
      <c r="A6" s="45" t="s">
        <v>1338</v>
      </c>
      <c r="B6" s="110">
        <v>0</v>
      </c>
      <c r="C6" s="45" t="s">
        <v>1339</v>
      </c>
      <c r="D6" s="110">
        <v>1597</v>
      </c>
    </row>
    <row r="7" spans="1:4" ht="23.25" customHeight="1">
      <c r="A7" s="45" t="s">
        <v>1340</v>
      </c>
      <c r="B7" s="110">
        <v>1405</v>
      </c>
      <c r="C7" s="45" t="s">
        <v>1341</v>
      </c>
      <c r="D7" s="110"/>
    </row>
    <row r="8" spans="1:4" ht="23.25" customHeight="1">
      <c r="A8" s="45" t="s">
        <v>1342</v>
      </c>
      <c r="B8" s="110"/>
      <c r="C8" s="45" t="s">
        <v>1343</v>
      </c>
      <c r="D8" s="110">
        <v>1</v>
      </c>
    </row>
    <row r="9" spans="1:4" ht="23.25" customHeight="1">
      <c r="A9" s="45" t="s">
        <v>1344</v>
      </c>
      <c r="B9" s="110"/>
      <c r="C9" s="45"/>
      <c r="D9" s="111"/>
    </row>
    <row r="10" spans="1:4" ht="23.25" customHeight="1">
      <c r="A10" s="45" t="s">
        <v>1345</v>
      </c>
      <c r="B10" s="110">
        <v>603</v>
      </c>
      <c r="C10" s="45"/>
      <c r="D10" s="111"/>
    </row>
    <row r="11" spans="1:4" ht="23.25" customHeight="1">
      <c r="A11" s="45" t="s">
        <v>1346</v>
      </c>
      <c r="B11" s="110"/>
      <c r="C11" s="45" t="s">
        <v>1347</v>
      </c>
      <c r="D11" s="110">
        <v>1000</v>
      </c>
    </row>
    <row r="12" spans="1:4" ht="23.25" customHeight="1">
      <c r="A12" s="45" t="s">
        <v>1348</v>
      </c>
      <c r="B12" s="110"/>
      <c r="C12" s="45"/>
      <c r="D12" s="111"/>
    </row>
    <row r="13" spans="1:4" ht="23.25" customHeight="1">
      <c r="A13" s="45" t="s">
        <v>1349</v>
      </c>
      <c r="B13" s="110"/>
      <c r="C13" s="45"/>
      <c r="D13" s="111"/>
    </row>
    <row r="14" spans="1:4" ht="23.25" customHeight="1">
      <c r="A14" s="45" t="s">
        <v>1350</v>
      </c>
      <c r="B14" s="110"/>
      <c r="C14" s="45"/>
      <c r="D14" s="111"/>
    </row>
    <row r="15" spans="1:4" ht="23.25" customHeight="1">
      <c r="A15" s="45" t="s">
        <v>1351</v>
      </c>
      <c r="B15" s="110"/>
      <c r="C15" s="45" t="s">
        <v>1352</v>
      </c>
      <c r="D15" s="110"/>
    </row>
    <row r="16" spans="1:4" ht="23.25" customHeight="1">
      <c r="A16" s="45" t="s">
        <v>1353</v>
      </c>
      <c r="B16" s="110"/>
      <c r="C16" s="45" t="s">
        <v>1354</v>
      </c>
      <c r="D16" s="110"/>
    </row>
    <row r="17" spans="1:4" ht="23.25" customHeight="1">
      <c r="A17" s="45" t="s">
        <v>1355</v>
      </c>
      <c r="B17" s="110"/>
      <c r="C17" s="45"/>
      <c r="D17" s="111"/>
    </row>
    <row r="18" spans="1:4" ht="23.25" customHeight="1">
      <c r="A18" s="45" t="s">
        <v>1356</v>
      </c>
      <c r="B18" s="110">
        <v>1000</v>
      </c>
      <c r="C18" s="45" t="s">
        <v>1357</v>
      </c>
      <c r="D18" s="110"/>
    </row>
    <row r="19" spans="1:4" ht="23.25" customHeight="1">
      <c r="A19" s="45" t="s">
        <v>1358</v>
      </c>
      <c r="B19" s="110">
        <v>1000</v>
      </c>
      <c r="C19" s="45"/>
      <c r="D19" s="111"/>
    </row>
    <row r="20" spans="1:4" ht="23.25" customHeight="1">
      <c r="A20" s="45" t="s">
        <v>1359</v>
      </c>
      <c r="B20" s="110"/>
      <c r="C20" s="45" t="s">
        <v>1360</v>
      </c>
      <c r="D20" s="110"/>
    </row>
    <row r="21" spans="1:4" ht="23.25" customHeight="1">
      <c r="A21" s="45" t="s">
        <v>1361</v>
      </c>
      <c r="B21" s="110"/>
      <c r="C21" s="45" t="s">
        <v>1362</v>
      </c>
      <c r="D21" s="110"/>
    </row>
    <row r="22" spans="1:4" ht="23.25" customHeight="1">
      <c r="A22" s="45"/>
      <c r="B22" s="111"/>
      <c r="C22" s="45" t="s">
        <v>1363</v>
      </c>
      <c r="D22" s="110"/>
    </row>
    <row r="23" spans="1:4" ht="23.25" customHeight="1">
      <c r="A23" s="45"/>
      <c r="B23" s="111"/>
      <c r="C23" s="45" t="s">
        <v>1364</v>
      </c>
      <c r="D23" s="110">
        <v>410</v>
      </c>
    </row>
    <row r="24" spans="1:4" ht="23.25" customHeight="1">
      <c r="A24" s="36" t="s">
        <v>1365</v>
      </c>
      <c r="B24" s="110">
        <f>B7+B10+B18</f>
        <v>3008</v>
      </c>
      <c r="C24" s="36" t="s">
        <v>1366</v>
      </c>
      <c r="D24" s="110">
        <f>D6+D11+D23+D8</f>
        <v>3008</v>
      </c>
    </row>
  </sheetData>
  <sheetProtection/>
  <mergeCells count="3">
    <mergeCell ref="A2:D2"/>
    <mergeCell ref="A3:D3"/>
    <mergeCell ref="A4:D4"/>
  </mergeCells>
  <printOptions horizontalCentered="1"/>
  <pageMargins left="0.51" right="0.51" top="0.75" bottom="0.75" header="0.31" footer="0.3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3"/>
  <sheetViews>
    <sheetView zoomScaleSheetLayoutView="100" workbookViewId="0" topLeftCell="A1">
      <selection activeCell="A2" sqref="A2:IV2"/>
    </sheetView>
  </sheetViews>
  <sheetFormatPr defaultColWidth="9.00390625" defaultRowHeight="14.25"/>
  <cols>
    <col min="1" max="1" width="37.50390625" style="0" customWidth="1"/>
    <col min="2" max="2" width="41.75390625" style="0" customWidth="1"/>
  </cols>
  <sheetData>
    <row r="1" spans="1:2" ht="14.25">
      <c r="A1" s="80" t="s">
        <v>1367</v>
      </c>
      <c r="B1" s="4"/>
    </row>
    <row r="2" spans="1:2" ht="34.5" customHeight="1">
      <c r="A2" s="103" t="s">
        <v>1368</v>
      </c>
      <c r="B2" s="103"/>
    </row>
    <row r="3" spans="1:2" ht="14.25">
      <c r="A3" s="99"/>
      <c r="B3" s="100" t="s">
        <v>113</v>
      </c>
    </row>
    <row r="4" spans="1:2" ht="27" customHeight="1">
      <c r="A4" s="104" t="s">
        <v>1369</v>
      </c>
      <c r="B4" s="87" t="s">
        <v>1337</v>
      </c>
    </row>
    <row r="5" spans="1:2" ht="27" customHeight="1">
      <c r="A5" s="105" t="s">
        <v>1370</v>
      </c>
      <c r="B5" s="89">
        <v>1405</v>
      </c>
    </row>
    <row r="6" spans="1:2" ht="27" customHeight="1">
      <c r="A6" s="91" t="s">
        <v>1371</v>
      </c>
      <c r="B6" s="89">
        <v>211</v>
      </c>
    </row>
    <row r="7" spans="1:2" ht="27" customHeight="1">
      <c r="A7" s="91" t="s">
        <v>1372</v>
      </c>
      <c r="B7" s="89">
        <v>4</v>
      </c>
    </row>
    <row r="8" spans="1:2" ht="27" customHeight="1">
      <c r="A8" s="91" t="s">
        <v>1373</v>
      </c>
      <c r="B8" s="89">
        <v>772</v>
      </c>
    </row>
    <row r="9" spans="1:2" ht="27" customHeight="1">
      <c r="A9" s="91" t="s">
        <v>1374</v>
      </c>
      <c r="B9" s="89">
        <v>0</v>
      </c>
    </row>
    <row r="10" spans="1:2" ht="27" customHeight="1">
      <c r="A10" s="91" t="s">
        <v>1375</v>
      </c>
      <c r="B10" s="89">
        <v>0</v>
      </c>
    </row>
    <row r="11" spans="1:2" ht="27" customHeight="1">
      <c r="A11" s="91" t="s">
        <v>1376</v>
      </c>
      <c r="B11" s="89">
        <v>23</v>
      </c>
    </row>
    <row r="12" spans="1:2" ht="27" customHeight="1">
      <c r="A12" s="91" t="s">
        <v>1377</v>
      </c>
      <c r="B12" s="89">
        <v>345</v>
      </c>
    </row>
    <row r="13" spans="1:2" ht="27" customHeight="1">
      <c r="A13" s="95" t="s">
        <v>1378</v>
      </c>
      <c r="B13" s="106">
        <v>50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G15" sqref="G15"/>
    </sheetView>
  </sheetViews>
  <sheetFormatPr defaultColWidth="9.00390625" defaultRowHeight="14.25"/>
  <cols>
    <col min="1" max="1" width="43.25390625" style="0" customWidth="1"/>
    <col min="2" max="3" width="16.50390625" style="0" customWidth="1"/>
  </cols>
  <sheetData>
    <row r="1" spans="1:3" ht="27.75" customHeight="1">
      <c r="A1" s="80" t="s">
        <v>1379</v>
      </c>
      <c r="B1" s="80"/>
      <c r="C1" s="4"/>
    </row>
    <row r="2" spans="1:3" ht="36" customHeight="1">
      <c r="A2" s="82" t="s">
        <v>1380</v>
      </c>
      <c r="B2" s="82"/>
      <c r="C2" s="82"/>
    </row>
    <row r="3" spans="1:3" ht="28.5" customHeight="1">
      <c r="A3" s="99"/>
      <c r="B3" s="99"/>
      <c r="C3" s="100" t="s">
        <v>113</v>
      </c>
    </row>
    <row r="4" spans="1:3" ht="28.5" customHeight="1">
      <c r="A4" s="85" t="s">
        <v>1369</v>
      </c>
      <c r="B4" s="86" t="s">
        <v>1381</v>
      </c>
      <c r="C4" s="87" t="s">
        <v>1337</v>
      </c>
    </row>
    <row r="5" spans="1:3" ht="28.5" customHeight="1">
      <c r="A5" s="88" t="s">
        <v>1382</v>
      </c>
      <c r="B5" s="92"/>
      <c r="C5" s="89"/>
    </row>
    <row r="6" spans="1:3" ht="28.5" customHeight="1">
      <c r="A6" s="91" t="s">
        <v>1383</v>
      </c>
      <c r="B6" s="92"/>
      <c r="C6" s="89">
        <v>1000</v>
      </c>
    </row>
    <row r="7" spans="1:3" ht="28.5" customHeight="1">
      <c r="A7" s="91" t="s">
        <v>1384</v>
      </c>
      <c r="B7" s="92">
        <v>362</v>
      </c>
      <c r="C7" s="89">
        <v>1405</v>
      </c>
    </row>
    <row r="8" spans="1:3" ht="28.5" customHeight="1">
      <c r="A8" s="91" t="s">
        <v>1371</v>
      </c>
      <c r="B8" s="92"/>
      <c r="C8" s="89">
        <v>211</v>
      </c>
    </row>
    <row r="9" spans="1:3" ht="28.5" customHeight="1">
      <c r="A9" s="91" t="s">
        <v>1372</v>
      </c>
      <c r="B9" s="92"/>
      <c r="C9" s="89">
        <v>4</v>
      </c>
    </row>
    <row r="10" spans="1:3" ht="28.5" customHeight="1">
      <c r="A10" s="91" t="s">
        <v>1373</v>
      </c>
      <c r="B10" s="92"/>
      <c r="C10" s="89">
        <v>772</v>
      </c>
    </row>
    <row r="11" spans="1:3" ht="28.5" customHeight="1">
      <c r="A11" s="91" t="s">
        <v>1374</v>
      </c>
      <c r="B11" s="92"/>
      <c r="C11" s="89">
        <v>0</v>
      </c>
    </row>
    <row r="12" spans="1:3" ht="28.5" customHeight="1">
      <c r="A12" s="91" t="s">
        <v>1375</v>
      </c>
      <c r="B12" s="92"/>
      <c r="C12" s="89">
        <v>0</v>
      </c>
    </row>
    <row r="13" spans="1:3" ht="28.5" customHeight="1">
      <c r="A13" s="91" t="s">
        <v>1376</v>
      </c>
      <c r="B13" s="92"/>
      <c r="C13" s="89">
        <v>23</v>
      </c>
    </row>
    <row r="14" spans="1:3" ht="28.5" customHeight="1">
      <c r="A14" s="91" t="s">
        <v>1377</v>
      </c>
      <c r="B14" s="92"/>
      <c r="C14" s="89">
        <v>345</v>
      </c>
    </row>
    <row r="15" spans="1:3" ht="28.5" customHeight="1">
      <c r="A15" s="91" t="s">
        <v>1378</v>
      </c>
      <c r="B15" s="92"/>
      <c r="C15" s="89">
        <v>50</v>
      </c>
    </row>
    <row r="16" spans="1:3" ht="28.5" customHeight="1">
      <c r="A16" s="91" t="s">
        <v>1385</v>
      </c>
      <c r="B16" s="92"/>
      <c r="C16" s="89"/>
    </row>
    <row r="17" spans="1:3" ht="28.5" customHeight="1">
      <c r="A17" s="91" t="s">
        <v>1386</v>
      </c>
      <c r="B17" s="92">
        <v>603</v>
      </c>
      <c r="C17" s="89">
        <v>603</v>
      </c>
    </row>
    <row r="18" spans="1:3" ht="28.5" customHeight="1">
      <c r="A18" s="101" t="s">
        <v>1387</v>
      </c>
      <c r="B18" s="102">
        <f>B7+B16+B17</f>
        <v>965</v>
      </c>
      <c r="C18" s="98">
        <f>C7+C16+C17+C6</f>
        <v>3008</v>
      </c>
    </row>
  </sheetData>
  <sheetProtection/>
  <mergeCells count="1"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1" sqref="A1"/>
    </sheetView>
  </sheetViews>
  <sheetFormatPr defaultColWidth="9.00390625" defaultRowHeight="14.25"/>
  <cols>
    <col min="1" max="1" width="58.625" style="0" customWidth="1"/>
    <col min="2" max="3" width="13.125" style="0" customWidth="1"/>
  </cols>
  <sheetData>
    <row r="1" spans="1:3" ht="14.25">
      <c r="A1" s="80" t="s">
        <v>1388</v>
      </c>
      <c r="B1" s="80"/>
      <c r="C1" s="81"/>
    </row>
    <row r="2" spans="1:3" ht="23.25">
      <c r="A2" s="82" t="s">
        <v>1389</v>
      </c>
      <c r="B2" s="82"/>
      <c r="C2" s="82"/>
    </row>
    <row r="3" spans="1:3" ht="19.5" customHeight="1">
      <c r="A3" s="83"/>
      <c r="B3" s="83"/>
      <c r="C3" s="84" t="s">
        <v>113</v>
      </c>
    </row>
    <row r="4" spans="1:3" ht="19.5" customHeight="1">
      <c r="A4" s="85" t="s">
        <v>1369</v>
      </c>
      <c r="B4" s="86" t="s">
        <v>1381</v>
      </c>
      <c r="C4" s="87" t="s">
        <v>1337</v>
      </c>
    </row>
    <row r="5" spans="1:3" ht="19.5" customHeight="1">
      <c r="A5" s="88" t="s">
        <v>1390</v>
      </c>
      <c r="B5" s="89">
        <v>965</v>
      </c>
      <c r="C5" s="90">
        <f>C6+C13+C17+C21</f>
        <v>1597</v>
      </c>
    </row>
    <row r="6" spans="1:3" ht="19.5" customHeight="1">
      <c r="A6" s="91" t="s">
        <v>1391</v>
      </c>
      <c r="B6" s="92">
        <v>401</v>
      </c>
      <c r="C6" s="89">
        <f>C7+C11</f>
        <v>376</v>
      </c>
    </row>
    <row r="7" spans="1:3" ht="19.5" customHeight="1">
      <c r="A7" s="91" t="s">
        <v>1392</v>
      </c>
      <c r="B7" s="92"/>
      <c r="C7" s="89">
        <f>C8+C9+C10</f>
        <v>372</v>
      </c>
    </row>
    <row r="8" spans="1:3" ht="19.5" customHeight="1">
      <c r="A8" s="91" t="s">
        <v>1393</v>
      </c>
      <c r="B8" s="92"/>
      <c r="C8" s="89">
        <v>62</v>
      </c>
    </row>
    <row r="9" spans="1:3" ht="19.5" customHeight="1">
      <c r="A9" s="91" t="s">
        <v>1394</v>
      </c>
      <c r="B9" s="92"/>
      <c r="C9" s="89">
        <v>310</v>
      </c>
    </row>
    <row r="10" spans="1:3" ht="19.5" customHeight="1">
      <c r="A10" s="91" t="s">
        <v>1395</v>
      </c>
      <c r="B10" s="92"/>
      <c r="C10" s="89"/>
    </row>
    <row r="11" spans="1:3" ht="19.5" customHeight="1">
      <c r="A11" s="91" t="s">
        <v>1396</v>
      </c>
      <c r="B11" s="92"/>
      <c r="C11" s="89">
        <v>4</v>
      </c>
    </row>
    <row r="12" spans="1:3" ht="19.5" customHeight="1">
      <c r="A12" s="91" t="s">
        <v>1394</v>
      </c>
      <c r="B12" s="92"/>
      <c r="C12" s="89">
        <v>4</v>
      </c>
    </row>
    <row r="13" spans="1:3" ht="19.5" customHeight="1">
      <c r="A13" s="91" t="s">
        <v>1397</v>
      </c>
      <c r="B13" s="92">
        <v>48</v>
      </c>
      <c r="C13" s="89">
        <f>C14+C16</f>
        <v>787</v>
      </c>
    </row>
    <row r="14" spans="1:3" ht="19.5" customHeight="1">
      <c r="A14" s="91" t="s">
        <v>1398</v>
      </c>
      <c r="B14" s="92"/>
      <c r="C14" s="89">
        <v>761</v>
      </c>
    </row>
    <row r="15" spans="1:3" ht="19.5" customHeight="1">
      <c r="A15" s="91" t="s">
        <v>1399</v>
      </c>
      <c r="B15" s="92"/>
      <c r="C15" s="89">
        <v>761</v>
      </c>
    </row>
    <row r="16" spans="1:3" ht="19.5" customHeight="1">
      <c r="A16" s="91" t="s">
        <v>1400</v>
      </c>
      <c r="B16" s="92"/>
      <c r="C16" s="89">
        <v>26</v>
      </c>
    </row>
    <row r="17" spans="1:3" ht="19.5" customHeight="1">
      <c r="A17" s="91" t="s">
        <v>1401</v>
      </c>
      <c r="B17" s="92">
        <v>53</v>
      </c>
      <c r="C17" s="89">
        <v>53</v>
      </c>
    </row>
    <row r="18" spans="1:3" ht="19.5" customHeight="1">
      <c r="A18" s="91" t="s">
        <v>1402</v>
      </c>
      <c r="B18" s="92"/>
      <c r="C18" s="89">
        <v>53</v>
      </c>
    </row>
    <row r="19" spans="1:3" ht="19.5" customHeight="1">
      <c r="A19" s="91" t="s">
        <v>1403</v>
      </c>
      <c r="B19" s="92"/>
      <c r="C19" s="89">
        <v>53</v>
      </c>
    </row>
    <row r="20" spans="1:3" ht="19.5" customHeight="1">
      <c r="A20" s="91" t="s">
        <v>1404</v>
      </c>
      <c r="B20" s="92"/>
      <c r="C20" s="89"/>
    </row>
    <row r="21" spans="1:3" ht="19.5" customHeight="1">
      <c r="A21" s="91" t="s">
        <v>1405</v>
      </c>
      <c r="B21" s="92">
        <v>463</v>
      </c>
      <c r="C21" s="89">
        <f>C22+C27</f>
        <v>381</v>
      </c>
    </row>
    <row r="22" spans="1:3" ht="19.5" customHeight="1">
      <c r="A22" s="91" t="s">
        <v>1406</v>
      </c>
      <c r="B22" s="92"/>
      <c r="C22" s="89">
        <f>C23+C24+C25+C26</f>
        <v>331</v>
      </c>
    </row>
    <row r="23" spans="1:3" ht="19.5" customHeight="1">
      <c r="A23" s="93" t="s">
        <v>1407</v>
      </c>
      <c r="B23" s="89"/>
      <c r="C23" s="94">
        <v>189</v>
      </c>
    </row>
    <row r="24" spans="1:3" ht="19.5" customHeight="1">
      <c r="A24" s="93" t="s">
        <v>1408</v>
      </c>
      <c r="B24" s="89"/>
      <c r="C24" s="94">
        <v>64</v>
      </c>
    </row>
    <row r="25" spans="1:3" ht="19.5" customHeight="1">
      <c r="A25" s="93" t="s">
        <v>1409</v>
      </c>
      <c r="B25" s="89"/>
      <c r="C25" s="94">
        <v>0</v>
      </c>
    </row>
    <row r="26" spans="1:3" ht="19.5" customHeight="1">
      <c r="A26" s="93" t="s">
        <v>1410</v>
      </c>
      <c r="B26" s="89"/>
      <c r="C26" s="94">
        <v>78</v>
      </c>
    </row>
    <row r="27" spans="1:3" ht="19.5" customHeight="1">
      <c r="A27" s="91" t="s">
        <v>1411</v>
      </c>
      <c r="B27" s="92"/>
      <c r="C27" s="89">
        <v>50</v>
      </c>
    </row>
    <row r="28" spans="1:3" ht="19.5" customHeight="1">
      <c r="A28" s="91" t="s">
        <v>1412</v>
      </c>
      <c r="B28" s="92"/>
      <c r="C28" s="89">
        <v>1</v>
      </c>
    </row>
    <row r="29" spans="1:3" ht="19.5" customHeight="1">
      <c r="A29" s="91" t="s">
        <v>1413</v>
      </c>
      <c r="B29" s="92"/>
      <c r="C29" s="89">
        <v>1000</v>
      </c>
    </row>
    <row r="30" spans="1:3" ht="19.5" customHeight="1">
      <c r="A30" s="95" t="s">
        <v>1414</v>
      </c>
      <c r="B30" s="96"/>
      <c r="C30" s="89">
        <v>410</v>
      </c>
    </row>
    <row r="31" spans="1:3" ht="19.5" customHeight="1">
      <c r="A31" s="97" t="s">
        <v>1415</v>
      </c>
      <c r="B31" s="98">
        <f>B30+B29+B5</f>
        <v>965</v>
      </c>
      <c r="C31" s="98">
        <f>C30+C29+C5+C28</f>
        <v>3008</v>
      </c>
    </row>
  </sheetData>
  <sheetProtection/>
  <mergeCells count="1">
    <mergeCell ref="A2:C2"/>
  </mergeCells>
  <printOptions horizontalCentered="1"/>
  <pageMargins left="0.51" right="0.51" top="0.75" bottom="0.75" header="0.31" footer="0.31"/>
  <pageSetup horizontalDpi="180" verticalDpi="18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I10" sqref="I10"/>
    </sheetView>
  </sheetViews>
  <sheetFormatPr defaultColWidth="9.00390625" defaultRowHeight="14.25"/>
  <cols>
    <col min="1" max="1" width="42.625" style="0" customWidth="1"/>
    <col min="2" max="3" width="16.875" style="0" customWidth="1"/>
  </cols>
  <sheetData>
    <row r="1" ht="25.5" customHeight="1">
      <c r="A1" s="57" t="s">
        <v>1416</v>
      </c>
    </row>
    <row r="2" spans="1:3" ht="51" customHeight="1">
      <c r="A2" s="34" t="s">
        <v>1417</v>
      </c>
      <c r="B2" s="34"/>
      <c r="C2" s="34"/>
    </row>
    <row r="3" spans="1:3" ht="26.25" customHeight="1">
      <c r="A3" s="58"/>
      <c r="B3" s="58"/>
      <c r="C3" s="59" t="s">
        <v>113</v>
      </c>
    </row>
    <row r="4" spans="1:3" ht="36.75" customHeight="1">
      <c r="A4" s="72" t="s">
        <v>1369</v>
      </c>
      <c r="B4" s="61" t="s">
        <v>1381</v>
      </c>
      <c r="C4" s="73" t="s">
        <v>1337</v>
      </c>
    </row>
    <row r="5" spans="1:3" ht="36.75" customHeight="1">
      <c r="A5" s="74" t="s">
        <v>1418</v>
      </c>
      <c r="B5" s="75"/>
      <c r="C5" s="76"/>
    </row>
    <row r="6" spans="1:3" ht="36.75" customHeight="1">
      <c r="A6" s="63" t="s">
        <v>1419</v>
      </c>
      <c r="B6" s="75"/>
      <c r="C6" s="76"/>
    </row>
    <row r="7" spans="1:3" ht="36.75" customHeight="1">
      <c r="A7" s="63" t="s">
        <v>1420</v>
      </c>
      <c r="B7" s="75"/>
      <c r="C7" s="76"/>
    </row>
    <row r="8" spans="1:3" ht="36.75" customHeight="1">
      <c r="A8" s="63" t="s">
        <v>1421</v>
      </c>
      <c r="B8" s="75"/>
      <c r="C8" s="76"/>
    </row>
    <row r="9" spans="1:3" ht="36.75" customHeight="1">
      <c r="A9" s="77" t="s">
        <v>1422</v>
      </c>
      <c r="B9" s="78">
        <v>0</v>
      </c>
      <c r="C9" s="79">
        <f>C5+C7+C8</f>
        <v>0</v>
      </c>
    </row>
    <row r="10" ht="27" customHeight="1">
      <c r="A10" s="71" t="s">
        <v>1423</v>
      </c>
    </row>
  </sheetData>
  <sheetProtection/>
  <mergeCells count="1">
    <mergeCell ref="A2:C2"/>
  </mergeCells>
  <printOptions horizontalCentered="1"/>
  <pageMargins left="0.71" right="0.71" top="0.75" bottom="0.3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E17" sqref="E17"/>
    </sheetView>
  </sheetViews>
  <sheetFormatPr defaultColWidth="9.00390625" defaultRowHeight="14.25"/>
  <cols>
    <col min="1" max="1" width="48.50390625" style="0" customWidth="1"/>
    <col min="2" max="3" width="15.875" style="0" customWidth="1"/>
  </cols>
  <sheetData>
    <row r="1" ht="14.25">
      <c r="A1" s="57" t="s">
        <v>1424</v>
      </c>
    </row>
    <row r="2" spans="1:3" ht="24.75" customHeight="1">
      <c r="A2" s="34" t="s">
        <v>1425</v>
      </c>
      <c r="B2" s="34"/>
      <c r="C2" s="34"/>
    </row>
    <row r="3" spans="1:3" ht="23.25" customHeight="1">
      <c r="A3" s="58"/>
      <c r="B3" s="58"/>
      <c r="C3" s="59" t="s">
        <v>113</v>
      </c>
    </row>
    <row r="4" spans="1:3" ht="27.75" customHeight="1">
      <c r="A4" s="60" t="s">
        <v>1369</v>
      </c>
      <c r="B4" s="61" t="s">
        <v>1381</v>
      </c>
      <c r="C4" s="62" t="s">
        <v>1337</v>
      </c>
    </row>
    <row r="5" spans="1:3" ht="27.75" customHeight="1">
      <c r="A5" s="63" t="s">
        <v>1426</v>
      </c>
      <c r="B5" s="64"/>
      <c r="C5" s="65"/>
    </row>
    <row r="6" spans="1:3" ht="27.75" customHeight="1">
      <c r="A6" s="63" t="s">
        <v>1427</v>
      </c>
      <c r="B6" s="64"/>
      <c r="C6" s="66"/>
    </row>
    <row r="7" spans="1:3" ht="27.75" customHeight="1">
      <c r="A7" s="63" t="s">
        <v>1428</v>
      </c>
      <c r="B7" s="64"/>
      <c r="C7" s="66"/>
    </row>
    <row r="8" spans="1:3" ht="27.75" customHeight="1">
      <c r="A8" s="63" t="s">
        <v>1429</v>
      </c>
      <c r="B8" s="64"/>
      <c r="C8" s="66"/>
    </row>
    <row r="9" spans="1:3" ht="27.75" customHeight="1">
      <c r="A9" s="63" t="s">
        <v>1430</v>
      </c>
      <c r="B9" s="64"/>
      <c r="C9" s="66"/>
    </row>
    <row r="10" spans="1:3" ht="27.75" customHeight="1">
      <c r="A10" s="67" t="s">
        <v>1431</v>
      </c>
      <c r="B10" s="68"/>
      <c r="C10" s="66"/>
    </row>
    <row r="11" spans="1:3" ht="27.75" customHeight="1">
      <c r="A11" s="69" t="s">
        <v>1432</v>
      </c>
      <c r="B11" s="70">
        <f>B5+B10</f>
        <v>0</v>
      </c>
      <c r="C11" s="70">
        <f>C5+C10</f>
        <v>0</v>
      </c>
    </row>
    <row r="12" ht="27.75" customHeight="1">
      <c r="A12" s="71" t="s">
        <v>1433</v>
      </c>
    </row>
  </sheetData>
  <sheetProtection/>
  <mergeCells count="1">
    <mergeCell ref="A2:C2"/>
  </mergeCells>
  <printOptions horizontalCentered="1"/>
  <pageMargins left="0.71" right="0.71" top="0.75" bottom="0.75" header="0.31" footer="0.31"/>
  <pageSetup horizontalDpi="180" verticalDpi="18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C43" sqref="C43"/>
    </sheetView>
  </sheetViews>
  <sheetFormatPr defaultColWidth="9.00390625" defaultRowHeight="14.25"/>
  <cols>
    <col min="1" max="1" width="39.75390625" style="0" customWidth="1"/>
    <col min="2" max="2" width="16.25390625" style="48" customWidth="1"/>
    <col min="3" max="3" width="16.25390625" style="0" customWidth="1"/>
  </cols>
  <sheetData>
    <row r="1" spans="1:3" ht="14.25">
      <c r="A1" s="49" t="s">
        <v>1434</v>
      </c>
      <c r="B1" s="50"/>
      <c r="C1" s="51"/>
    </row>
    <row r="2" spans="1:3" ht="22.5">
      <c r="A2" s="34" t="s">
        <v>1435</v>
      </c>
      <c r="B2" s="34"/>
      <c r="C2" s="34"/>
    </row>
    <row r="3" spans="1:3" ht="14.25">
      <c r="A3" s="51"/>
      <c r="B3" s="52"/>
      <c r="C3" s="53" t="s">
        <v>113</v>
      </c>
    </row>
    <row r="4" spans="1:3" ht="12.75" customHeight="1">
      <c r="A4" s="36" t="s">
        <v>148</v>
      </c>
      <c r="B4" s="54" t="s">
        <v>1381</v>
      </c>
      <c r="C4" s="55" t="s">
        <v>1337</v>
      </c>
    </row>
    <row r="5" spans="1:3" ht="12.75" customHeight="1">
      <c r="A5" s="39" t="s">
        <v>149</v>
      </c>
      <c r="B5" s="40">
        <f>B6+B13+B20+B27+B34+B41+B48</f>
        <v>17383</v>
      </c>
      <c r="C5" s="41">
        <f>C6+C13+C20+C27+C34+C41+C48</f>
        <v>26024</v>
      </c>
    </row>
    <row r="6" spans="1:3" ht="12.75" customHeight="1">
      <c r="A6" s="42" t="s">
        <v>180</v>
      </c>
      <c r="B6" s="56"/>
      <c r="C6" s="44">
        <f>SUM(C7:C12)</f>
        <v>6954</v>
      </c>
    </row>
    <row r="7" spans="1:3" ht="12.75" customHeight="1">
      <c r="A7" s="45" t="s">
        <v>189</v>
      </c>
      <c r="B7" s="46"/>
      <c r="C7" s="44">
        <v>6756</v>
      </c>
    </row>
    <row r="8" spans="1:3" ht="12.75" customHeight="1">
      <c r="A8" s="45" t="s">
        <v>190</v>
      </c>
      <c r="B8" s="46"/>
      <c r="C8" s="44">
        <v>104</v>
      </c>
    </row>
    <row r="9" spans="1:3" ht="12.75" customHeight="1">
      <c r="A9" s="45" t="s">
        <v>191</v>
      </c>
      <c r="B9" s="46"/>
      <c r="C9" s="44">
        <v>46</v>
      </c>
    </row>
    <row r="10" spans="1:3" ht="12.75" customHeight="1">
      <c r="A10" s="45" t="s">
        <v>192</v>
      </c>
      <c r="B10" s="46"/>
      <c r="C10" s="44"/>
    </row>
    <row r="11" spans="1:3" ht="12.75" customHeight="1">
      <c r="A11" s="45" t="s">
        <v>193</v>
      </c>
      <c r="B11" s="46"/>
      <c r="C11" s="44">
        <v>48</v>
      </c>
    </row>
    <row r="12" spans="1:3" ht="12.75" customHeight="1">
      <c r="A12" s="45" t="s">
        <v>194</v>
      </c>
      <c r="B12" s="46"/>
      <c r="C12" s="44"/>
    </row>
    <row r="13" spans="1:3" ht="12.75" customHeight="1">
      <c r="A13" s="42" t="s">
        <v>181</v>
      </c>
      <c r="B13" s="43">
        <f>SUM(B14:B19)</f>
        <v>8075</v>
      </c>
      <c r="C13" s="44">
        <f>SUM(C14:C19)</f>
        <v>5189</v>
      </c>
    </row>
    <row r="14" spans="1:3" ht="12.75" customHeight="1">
      <c r="A14" s="45" t="s">
        <v>189</v>
      </c>
      <c r="B14" s="46">
        <v>6773</v>
      </c>
      <c r="C14" s="44">
        <v>4011</v>
      </c>
    </row>
    <row r="15" spans="1:3" ht="12.75" customHeight="1">
      <c r="A15" s="45" t="s">
        <v>190</v>
      </c>
      <c r="B15" s="46">
        <v>46</v>
      </c>
      <c r="C15" s="44">
        <v>80</v>
      </c>
    </row>
    <row r="16" spans="1:3" ht="12.75" customHeight="1">
      <c r="A16" s="45" t="s">
        <v>191</v>
      </c>
      <c r="B16" s="46">
        <v>1240</v>
      </c>
      <c r="C16" s="44">
        <v>1085</v>
      </c>
    </row>
    <row r="17" spans="1:3" ht="12.75" customHeight="1">
      <c r="A17" s="45" t="s">
        <v>192</v>
      </c>
      <c r="B17" s="46"/>
      <c r="C17" s="44"/>
    </row>
    <row r="18" spans="1:3" ht="12.75" customHeight="1">
      <c r="A18" s="45" t="s">
        <v>193</v>
      </c>
      <c r="B18" s="46">
        <v>15</v>
      </c>
      <c r="C18" s="44">
        <v>10</v>
      </c>
    </row>
    <row r="19" spans="1:3" ht="12.75" customHeight="1">
      <c r="A19" s="45" t="s">
        <v>194</v>
      </c>
      <c r="B19" s="46">
        <v>1</v>
      </c>
      <c r="C19" s="44">
        <v>3</v>
      </c>
    </row>
    <row r="20" spans="1:3" ht="12.75" customHeight="1">
      <c r="A20" s="42" t="s">
        <v>182</v>
      </c>
      <c r="B20" s="43">
        <f>SUM(B21:B26)</f>
        <v>3163</v>
      </c>
      <c r="C20" s="44">
        <f>SUM(C21:C26)</f>
        <v>6299</v>
      </c>
    </row>
    <row r="21" spans="1:3" ht="12.75" customHeight="1">
      <c r="A21" s="45" t="s">
        <v>189</v>
      </c>
      <c r="B21" s="46">
        <v>2669</v>
      </c>
      <c r="C21" s="44">
        <v>6009</v>
      </c>
    </row>
    <row r="22" spans="1:3" ht="12.75" customHeight="1">
      <c r="A22" s="45" t="s">
        <v>190</v>
      </c>
      <c r="B22" s="46">
        <v>1</v>
      </c>
      <c r="C22" s="44">
        <v>8</v>
      </c>
    </row>
    <row r="23" spans="1:3" ht="12.75" customHeight="1">
      <c r="A23" s="45" t="s">
        <v>191</v>
      </c>
      <c r="B23" s="46">
        <v>493</v>
      </c>
      <c r="C23" s="44">
        <v>282</v>
      </c>
    </row>
    <row r="24" spans="1:3" ht="12.75" customHeight="1">
      <c r="A24" s="45" t="s">
        <v>192</v>
      </c>
      <c r="B24" s="46"/>
      <c r="C24" s="44"/>
    </row>
    <row r="25" spans="1:3" ht="12.75" customHeight="1">
      <c r="A25" s="45" t="s">
        <v>193</v>
      </c>
      <c r="B25" s="46"/>
      <c r="C25" s="44"/>
    </row>
    <row r="26" spans="1:3" ht="12.75" customHeight="1">
      <c r="A26" s="45" t="s">
        <v>194</v>
      </c>
      <c r="B26" s="46"/>
      <c r="C26" s="44"/>
    </row>
    <row r="27" spans="1:3" ht="12.75" customHeight="1">
      <c r="A27" s="42" t="s">
        <v>183</v>
      </c>
      <c r="B27" s="43">
        <f>SUM(B28:B33)</f>
        <v>1176</v>
      </c>
      <c r="C27" s="44">
        <f>SUM(C28:C33)</f>
        <v>2392</v>
      </c>
    </row>
    <row r="28" spans="1:3" ht="12.75" customHeight="1">
      <c r="A28" s="45" t="s">
        <v>189</v>
      </c>
      <c r="B28" s="46">
        <v>1146</v>
      </c>
      <c r="C28" s="44">
        <v>2276</v>
      </c>
    </row>
    <row r="29" spans="1:3" ht="12.75" customHeight="1">
      <c r="A29" s="45" t="s">
        <v>190</v>
      </c>
      <c r="B29" s="46">
        <v>30</v>
      </c>
      <c r="C29" s="44">
        <v>32</v>
      </c>
    </row>
    <row r="30" spans="1:3" ht="12.75" customHeight="1">
      <c r="A30" s="45" t="s">
        <v>191</v>
      </c>
      <c r="B30" s="46"/>
      <c r="C30" s="44"/>
    </row>
    <row r="31" spans="1:3" ht="12.75" customHeight="1">
      <c r="A31" s="45" t="s">
        <v>192</v>
      </c>
      <c r="B31" s="46"/>
      <c r="C31" s="44"/>
    </row>
    <row r="32" spans="1:3" ht="12.75" customHeight="1">
      <c r="A32" s="45" t="s">
        <v>193</v>
      </c>
      <c r="B32" s="46"/>
      <c r="C32" s="44">
        <v>84</v>
      </c>
    </row>
    <row r="33" spans="1:3" ht="12.75" customHeight="1">
      <c r="A33" s="45" t="s">
        <v>194</v>
      </c>
      <c r="B33" s="46"/>
      <c r="C33" s="44"/>
    </row>
    <row r="34" spans="1:3" ht="12.75" customHeight="1">
      <c r="A34" s="42" t="s">
        <v>1436</v>
      </c>
      <c r="B34" s="43">
        <f>SUM(B35:B40)</f>
        <v>4568</v>
      </c>
      <c r="C34" s="44">
        <f>SUM(C35:C40)</f>
        <v>4845</v>
      </c>
    </row>
    <row r="35" spans="1:3" ht="12.75" customHeight="1">
      <c r="A35" s="45" t="s">
        <v>189</v>
      </c>
      <c r="B35" s="46">
        <v>1240</v>
      </c>
      <c r="C35" s="44">
        <v>1282</v>
      </c>
    </row>
    <row r="36" spans="1:3" ht="12.75" customHeight="1">
      <c r="A36" s="45" t="s">
        <v>190</v>
      </c>
      <c r="B36" s="46">
        <v>21</v>
      </c>
      <c r="C36" s="44">
        <v>67</v>
      </c>
    </row>
    <row r="37" spans="1:3" ht="12.75" customHeight="1">
      <c r="A37" s="45" t="s">
        <v>191</v>
      </c>
      <c r="B37" s="46">
        <v>3307</v>
      </c>
      <c r="C37" s="44">
        <v>3496</v>
      </c>
    </row>
    <row r="38" spans="1:3" ht="12.75" customHeight="1">
      <c r="A38" s="45" t="s">
        <v>192</v>
      </c>
      <c r="B38" s="46"/>
      <c r="C38" s="44"/>
    </row>
    <row r="39" spans="1:3" ht="12.75" customHeight="1">
      <c r="A39" s="45" t="s">
        <v>193</v>
      </c>
      <c r="B39" s="46"/>
      <c r="C39" s="44"/>
    </row>
    <row r="40" spans="1:3" ht="12.75" customHeight="1">
      <c r="A40" s="45" t="s">
        <v>194</v>
      </c>
      <c r="B40" s="46"/>
      <c r="C40" s="44"/>
    </row>
    <row r="41" spans="1:3" ht="12.75" customHeight="1">
      <c r="A41" s="42" t="s">
        <v>186</v>
      </c>
      <c r="B41" s="47">
        <v>347</v>
      </c>
      <c r="C41" s="44">
        <v>256</v>
      </c>
    </row>
    <row r="42" spans="1:3" ht="12.75" customHeight="1">
      <c r="A42" s="45" t="s">
        <v>189</v>
      </c>
      <c r="B42" s="46">
        <v>72</v>
      </c>
      <c r="C42" s="44">
        <v>64</v>
      </c>
    </row>
    <row r="43" spans="1:3" ht="12.75" customHeight="1">
      <c r="A43" s="45" t="s">
        <v>190</v>
      </c>
      <c r="B43" s="46">
        <v>2</v>
      </c>
      <c r="C43" s="44">
        <v>2</v>
      </c>
    </row>
    <row r="44" spans="1:3" ht="12.75" customHeight="1">
      <c r="A44" s="45" t="s">
        <v>191</v>
      </c>
      <c r="B44" s="46"/>
      <c r="C44" s="44"/>
    </row>
    <row r="45" spans="1:3" ht="12.75" customHeight="1">
      <c r="A45" s="45" t="s">
        <v>192</v>
      </c>
      <c r="B45" s="46"/>
      <c r="C45" s="44"/>
    </row>
    <row r="46" spans="1:3" ht="12.75" customHeight="1">
      <c r="A46" s="45" t="s">
        <v>193</v>
      </c>
      <c r="B46" s="46"/>
      <c r="C46" s="44"/>
    </row>
    <row r="47" spans="1:3" ht="12.75" customHeight="1">
      <c r="A47" s="45" t="s">
        <v>194</v>
      </c>
      <c r="B47" s="46">
        <v>3</v>
      </c>
      <c r="C47" s="44">
        <v>1</v>
      </c>
    </row>
    <row r="48" spans="1:3" ht="12.75" customHeight="1">
      <c r="A48" s="42" t="s">
        <v>187</v>
      </c>
      <c r="B48" s="47">
        <v>54</v>
      </c>
      <c r="C48" s="44">
        <v>89</v>
      </c>
    </row>
    <row r="49" spans="1:3" ht="12.75" customHeight="1">
      <c r="A49" s="45" t="s">
        <v>189</v>
      </c>
      <c r="B49" s="46">
        <v>53</v>
      </c>
      <c r="C49" s="44">
        <v>88</v>
      </c>
    </row>
    <row r="50" spans="1:3" ht="12.75" customHeight="1">
      <c r="A50" s="45" t="s">
        <v>190</v>
      </c>
      <c r="B50" s="46">
        <v>1</v>
      </c>
      <c r="C50" s="44"/>
    </row>
    <row r="51" spans="1:3" ht="12.75" customHeight="1">
      <c r="A51" s="45" t="s">
        <v>191</v>
      </c>
      <c r="B51" s="46"/>
      <c r="C51" s="44"/>
    </row>
    <row r="52" spans="1:3" ht="12.75" customHeight="1">
      <c r="A52" s="45" t="s">
        <v>192</v>
      </c>
      <c r="B52" s="46"/>
      <c r="C52" s="44"/>
    </row>
    <row r="53" spans="1:3" ht="12.75" customHeight="1">
      <c r="A53" s="45" t="s">
        <v>193</v>
      </c>
      <c r="B53" s="46"/>
      <c r="C53" s="44"/>
    </row>
    <row r="54" spans="1:3" ht="12.75" customHeight="1">
      <c r="A54" s="45" t="s">
        <v>194</v>
      </c>
      <c r="B54" s="46"/>
      <c r="C54" s="44"/>
    </row>
    <row r="55" spans="1:3" ht="12.75" customHeight="1">
      <c r="A55" s="39" t="s">
        <v>1437</v>
      </c>
      <c r="B55" s="43">
        <v>16982</v>
      </c>
      <c r="C55" s="44">
        <v>22465</v>
      </c>
    </row>
    <row r="56" spans="1:3" ht="12.75" customHeight="1">
      <c r="A56" s="39" t="s">
        <v>1438</v>
      </c>
      <c r="B56" s="43">
        <f>B55+B5</f>
        <v>34365</v>
      </c>
      <c r="C56" s="44">
        <f>C55+C5</f>
        <v>48489</v>
      </c>
    </row>
  </sheetData>
  <sheetProtection/>
  <mergeCells count="1">
    <mergeCell ref="A2:C2"/>
  </mergeCells>
  <printOptions horizontalCentered="1"/>
  <pageMargins left="0.71" right="0.71" top="0.75" bottom="0.5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2" sqref="A2:G2"/>
    </sheetView>
  </sheetViews>
  <sheetFormatPr defaultColWidth="9.00390625" defaultRowHeight="14.25"/>
  <cols>
    <col min="1" max="1" width="31.875" style="154" customWidth="1"/>
    <col min="2" max="7" width="8.875" style="154" customWidth="1"/>
  </cols>
  <sheetData>
    <row r="1" spans="1:7" ht="15">
      <c r="A1" s="245" t="s">
        <v>23</v>
      </c>
      <c r="B1" s="245"/>
      <c r="C1" s="245"/>
      <c r="D1" s="246"/>
      <c r="E1" s="245"/>
      <c r="F1" s="245"/>
      <c r="G1" s="246"/>
    </row>
    <row r="2" spans="1:7" ht="20.25">
      <c r="A2" s="247" t="s">
        <v>24</v>
      </c>
      <c r="B2" s="247"/>
      <c r="C2" s="247"/>
      <c r="D2" s="247"/>
      <c r="E2" s="247"/>
      <c r="F2" s="247"/>
      <c r="G2" s="247"/>
    </row>
    <row r="3" spans="1:7" ht="15">
      <c r="A3" s="245"/>
      <c r="B3" s="245"/>
      <c r="C3" s="245" t="s">
        <v>25</v>
      </c>
      <c r="D3" s="246"/>
      <c r="E3" s="245"/>
      <c r="F3" s="248" t="s">
        <v>26</v>
      </c>
      <c r="G3" s="248"/>
    </row>
    <row r="4" spans="1:7" s="1" customFormat="1" ht="15.75">
      <c r="A4" s="249" t="s">
        <v>27</v>
      </c>
      <c r="B4" s="250" t="s">
        <v>28</v>
      </c>
      <c r="C4" s="251" t="s">
        <v>29</v>
      </c>
      <c r="D4" s="252" t="s">
        <v>30</v>
      </c>
      <c r="E4" s="251" t="s">
        <v>31</v>
      </c>
      <c r="F4" s="251" t="s">
        <v>32</v>
      </c>
      <c r="G4" s="252" t="s">
        <v>33</v>
      </c>
    </row>
    <row r="5" spans="1:7" s="1" customFormat="1" ht="15.75" customHeight="1">
      <c r="A5" s="253"/>
      <c r="B5" s="254" t="s">
        <v>34</v>
      </c>
      <c r="C5" s="255"/>
      <c r="D5" s="255"/>
      <c r="E5" s="255"/>
      <c r="F5" s="255"/>
      <c r="G5" s="255"/>
    </row>
    <row r="6" spans="1:7" ht="16.5" customHeight="1">
      <c r="A6" s="237" t="s">
        <v>35</v>
      </c>
      <c r="B6" s="256">
        <f>B7+B10+B11+B12+B13+B14+B15+B16+B17+B18+B19</f>
        <v>10080</v>
      </c>
      <c r="C6" s="256">
        <f>C7+C10+C11+C12+C13+C14+C15+C16+C17+C18+C19+C9</f>
        <v>8658</v>
      </c>
      <c r="D6" s="257">
        <f>C6/B6</f>
        <v>0.8589285714285714</v>
      </c>
      <c r="E6" s="256">
        <f>E7+E10+E11+E12+E13+E14+E15+E16+E17+E18+E19+E9</f>
        <v>7073</v>
      </c>
      <c r="F6" s="256">
        <f>C6-E6</f>
        <v>1585</v>
      </c>
      <c r="G6" s="257">
        <f>F6/E6</f>
        <v>0.22409161600452424</v>
      </c>
    </row>
    <row r="7" spans="1:7" ht="16.5" customHeight="1">
      <c r="A7" s="237" t="s">
        <v>36</v>
      </c>
      <c r="B7" s="258">
        <v>3585</v>
      </c>
      <c r="C7" s="259">
        <v>4172</v>
      </c>
      <c r="D7" s="257">
        <f aca="true" t="shared" si="0" ref="D7:D45">C7/B7</f>
        <v>1.1637377963737796</v>
      </c>
      <c r="E7" s="260">
        <v>3105</v>
      </c>
      <c r="F7" s="256">
        <f aca="true" t="shared" si="1" ref="F7:F45">C7-E7</f>
        <v>1067</v>
      </c>
      <c r="G7" s="257">
        <f aca="true" t="shared" si="2" ref="G7:G45">F7/E7</f>
        <v>0.3436392914653784</v>
      </c>
    </row>
    <row r="8" spans="1:7" ht="16.5" customHeight="1">
      <c r="A8" s="237" t="s">
        <v>37</v>
      </c>
      <c r="B8" s="258">
        <v>1792</v>
      </c>
      <c r="C8" s="259">
        <v>2600</v>
      </c>
      <c r="D8" s="257">
        <f t="shared" si="0"/>
        <v>1.4508928571428572</v>
      </c>
      <c r="E8" s="260">
        <v>1558</v>
      </c>
      <c r="F8" s="256">
        <f t="shared" si="1"/>
        <v>1042</v>
      </c>
      <c r="G8" s="257">
        <f t="shared" si="2"/>
        <v>0.668806161745828</v>
      </c>
    </row>
    <row r="9" spans="1:7" ht="16.5" customHeight="1">
      <c r="A9" s="237" t="s">
        <v>38</v>
      </c>
      <c r="B9" s="258"/>
      <c r="C9" s="259">
        <v>4</v>
      </c>
      <c r="D9" s="257"/>
      <c r="E9" s="260">
        <v>98</v>
      </c>
      <c r="F9" s="256">
        <f t="shared" si="1"/>
        <v>-94</v>
      </c>
      <c r="G9" s="257">
        <f t="shared" si="2"/>
        <v>-0.9591836734693877</v>
      </c>
    </row>
    <row r="10" spans="1:7" ht="16.5" customHeight="1">
      <c r="A10" s="261" t="s">
        <v>39</v>
      </c>
      <c r="B10" s="258">
        <v>885</v>
      </c>
      <c r="C10" s="259">
        <v>1085</v>
      </c>
      <c r="D10" s="257">
        <f t="shared" si="0"/>
        <v>1.2259887005649717</v>
      </c>
      <c r="E10" s="260">
        <v>882</v>
      </c>
      <c r="F10" s="256">
        <f t="shared" si="1"/>
        <v>203</v>
      </c>
      <c r="G10" s="257">
        <f t="shared" si="2"/>
        <v>0.23015873015873015</v>
      </c>
    </row>
    <row r="11" spans="1:7" ht="16.5" customHeight="1">
      <c r="A11" s="261" t="s">
        <v>40</v>
      </c>
      <c r="B11" s="258">
        <v>376</v>
      </c>
      <c r="C11" s="259">
        <v>550</v>
      </c>
      <c r="D11" s="257">
        <f t="shared" si="0"/>
        <v>1.4627659574468086</v>
      </c>
      <c r="E11" s="260">
        <v>370</v>
      </c>
      <c r="F11" s="256">
        <f t="shared" si="1"/>
        <v>180</v>
      </c>
      <c r="G11" s="257">
        <f t="shared" si="2"/>
        <v>0.4864864864864865</v>
      </c>
    </row>
    <row r="12" spans="1:7" ht="16.5" customHeight="1">
      <c r="A12" s="261" t="s">
        <v>41</v>
      </c>
      <c r="B12" s="258">
        <v>5</v>
      </c>
      <c r="C12" s="259">
        <v>4</v>
      </c>
      <c r="D12" s="257">
        <f t="shared" si="0"/>
        <v>0.8</v>
      </c>
      <c r="E12" s="260">
        <v>3</v>
      </c>
      <c r="F12" s="256">
        <f t="shared" si="1"/>
        <v>1</v>
      </c>
      <c r="G12" s="257">
        <f t="shared" si="2"/>
        <v>0.3333333333333333</v>
      </c>
    </row>
    <row r="13" spans="1:7" ht="16.5" customHeight="1">
      <c r="A13" s="261" t="s">
        <v>42</v>
      </c>
      <c r="B13" s="258">
        <v>491</v>
      </c>
      <c r="C13" s="259">
        <v>409</v>
      </c>
      <c r="D13" s="257">
        <f t="shared" si="0"/>
        <v>0.8329938900203666</v>
      </c>
      <c r="E13" s="260">
        <v>364</v>
      </c>
      <c r="F13" s="256">
        <f t="shared" si="1"/>
        <v>45</v>
      </c>
      <c r="G13" s="257">
        <f t="shared" si="2"/>
        <v>0.12362637362637363</v>
      </c>
    </row>
    <row r="14" spans="1:7" ht="16.5" customHeight="1">
      <c r="A14" s="261" t="s">
        <v>43</v>
      </c>
      <c r="B14" s="258">
        <v>420</v>
      </c>
      <c r="C14" s="259">
        <v>249</v>
      </c>
      <c r="D14" s="257">
        <f t="shared" si="0"/>
        <v>0.5928571428571429</v>
      </c>
      <c r="E14" s="260">
        <v>312</v>
      </c>
      <c r="F14" s="256">
        <f t="shared" si="1"/>
        <v>-63</v>
      </c>
      <c r="G14" s="257">
        <f t="shared" si="2"/>
        <v>-0.20192307692307693</v>
      </c>
    </row>
    <row r="15" spans="1:7" ht="16.5" customHeight="1">
      <c r="A15" s="261" t="s">
        <v>44</v>
      </c>
      <c r="B15" s="258">
        <v>218</v>
      </c>
      <c r="C15" s="259">
        <v>154</v>
      </c>
      <c r="D15" s="257">
        <f t="shared" si="0"/>
        <v>0.7064220183486238</v>
      </c>
      <c r="E15" s="260">
        <v>162</v>
      </c>
      <c r="F15" s="256">
        <f t="shared" si="1"/>
        <v>-8</v>
      </c>
      <c r="G15" s="257">
        <f t="shared" si="2"/>
        <v>-0.04938271604938271</v>
      </c>
    </row>
    <row r="16" spans="1:7" ht="16.5" customHeight="1">
      <c r="A16" s="261" t="s">
        <v>45</v>
      </c>
      <c r="B16" s="258">
        <v>412</v>
      </c>
      <c r="C16" s="259">
        <v>345</v>
      </c>
      <c r="D16" s="257">
        <f t="shared" si="0"/>
        <v>0.837378640776699</v>
      </c>
      <c r="E16" s="260">
        <v>356</v>
      </c>
      <c r="F16" s="256">
        <f t="shared" si="1"/>
        <v>-11</v>
      </c>
      <c r="G16" s="257">
        <f t="shared" si="2"/>
        <v>-0.03089887640449438</v>
      </c>
    </row>
    <row r="17" spans="1:7" ht="16.5" customHeight="1">
      <c r="A17" s="261" t="s">
        <v>46</v>
      </c>
      <c r="B17" s="258">
        <v>3360</v>
      </c>
      <c r="C17" s="259">
        <v>1390</v>
      </c>
      <c r="D17" s="257">
        <f t="shared" si="0"/>
        <v>0.41369047619047616</v>
      </c>
      <c r="E17" s="260">
        <v>1177</v>
      </c>
      <c r="F17" s="256">
        <f t="shared" si="1"/>
        <v>213</v>
      </c>
      <c r="G17" s="257">
        <f t="shared" si="2"/>
        <v>0.18096856414613424</v>
      </c>
    </row>
    <row r="18" spans="1:7" ht="16.5" customHeight="1">
      <c r="A18" s="261" t="s">
        <v>47</v>
      </c>
      <c r="B18" s="258">
        <v>295</v>
      </c>
      <c r="C18" s="259">
        <v>202</v>
      </c>
      <c r="D18" s="257">
        <f t="shared" si="0"/>
        <v>0.6847457627118644</v>
      </c>
      <c r="E18" s="260">
        <v>219</v>
      </c>
      <c r="F18" s="256">
        <f t="shared" si="1"/>
        <v>-17</v>
      </c>
      <c r="G18" s="257">
        <f t="shared" si="2"/>
        <v>-0.0776255707762557</v>
      </c>
    </row>
    <row r="19" spans="1:7" ht="16.5" customHeight="1">
      <c r="A19" s="261" t="s">
        <v>48</v>
      </c>
      <c r="B19" s="258">
        <v>33</v>
      </c>
      <c r="C19" s="259">
        <v>94</v>
      </c>
      <c r="D19" s="257">
        <f t="shared" si="0"/>
        <v>2.8484848484848486</v>
      </c>
      <c r="E19" s="260">
        <v>25</v>
      </c>
      <c r="F19" s="256">
        <f t="shared" si="1"/>
        <v>69</v>
      </c>
      <c r="G19" s="257">
        <f t="shared" si="2"/>
        <v>2.76</v>
      </c>
    </row>
    <row r="20" spans="1:7" ht="16.5" customHeight="1">
      <c r="A20" s="261" t="s">
        <v>49</v>
      </c>
      <c r="B20" s="262"/>
      <c r="C20" s="263"/>
      <c r="D20" s="257"/>
      <c r="E20" s="263"/>
      <c r="F20" s="256">
        <f t="shared" si="1"/>
        <v>0</v>
      </c>
      <c r="G20" s="257"/>
    </row>
    <row r="21" spans="1:7" ht="16.5" customHeight="1">
      <c r="A21" s="261" t="s">
        <v>50</v>
      </c>
      <c r="B21" s="262"/>
      <c r="C21" s="263"/>
      <c r="D21" s="257"/>
      <c r="E21" s="263"/>
      <c r="F21" s="256">
        <f t="shared" si="1"/>
        <v>0</v>
      </c>
      <c r="G21" s="257"/>
    </row>
    <row r="22" spans="1:7" ht="16.5" customHeight="1">
      <c r="A22" s="261" t="s">
        <v>51</v>
      </c>
      <c r="B22" s="264">
        <f>B23+B24+B25+B29+B30</f>
        <v>6720</v>
      </c>
      <c r="C22" s="264">
        <f>C23+C24+C25+C29+C30</f>
        <v>4469</v>
      </c>
      <c r="D22" s="257">
        <f t="shared" si="0"/>
        <v>0.6650297619047619</v>
      </c>
      <c r="E22" s="265">
        <v>8421</v>
      </c>
      <c r="F22" s="256">
        <f t="shared" si="1"/>
        <v>-3952</v>
      </c>
      <c r="G22" s="257">
        <f t="shared" si="2"/>
        <v>-0.46930293314333216</v>
      </c>
    </row>
    <row r="23" spans="1:7" ht="16.5" customHeight="1">
      <c r="A23" s="261" t="s">
        <v>52</v>
      </c>
      <c r="B23" s="266">
        <v>578</v>
      </c>
      <c r="C23" s="260">
        <v>577</v>
      </c>
      <c r="D23" s="257">
        <f t="shared" si="0"/>
        <v>0.9982698961937716</v>
      </c>
      <c r="E23" s="260">
        <v>504</v>
      </c>
      <c r="F23" s="256">
        <f t="shared" si="1"/>
        <v>73</v>
      </c>
      <c r="G23" s="257">
        <f t="shared" si="2"/>
        <v>0.14484126984126985</v>
      </c>
    </row>
    <row r="24" spans="1:7" ht="16.5" customHeight="1">
      <c r="A24" s="261" t="s">
        <v>53</v>
      </c>
      <c r="B24" s="266">
        <v>5447</v>
      </c>
      <c r="C24" s="260">
        <v>3332</v>
      </c>
      <c r="D24" s="257">
        <f t="shared" si="0"/>
        <v>0.6117128694694327</v>
      </c>
      <c r="E24" s="260">
        <v>7023</v>
      </c>
      <c r="F24" s="256">
        <f t="shared" si="1"/>
        <v>-3691</v>
      </c>
      <c r="G24" s="257">
        <f t="shared" si="2"/>
        <v>-0.5255588779723764</v>
      </c>
    </row>
    <row r="25" spans="1:7" ht="16.5" customHeight="1">
      <c r="A25" s="261" t="s">
        <v>54</v>
      </c>
      <c r="B25" s="266">
        <v>561</v>
      </c>
      <c r="C25" s="260">
        <v>434</v>
      </c>
      <c r="D25" s="257">
        <f t="shared" si="0"/>
        <v>0.7736185383244206</v>
      </c>
      <c r="E25" s="260">
        <v>760</v>
      </c>
      <c r="F25" s="256">
        <f t="shared" si="1"/>
        <v>-326</v>
      </c>
      <c r="G25" s="257">
        <f t="shared" si="2"/>
        <v>-0.42894736842105263</v>
      </c>
    </row>
    <row r="26" spans="1:7" ht="16.5" customHeight="1">
      <c r="A26" s="261" t="s">
        <v>55</v>
      </c>
      <c r="B26" s="262"/>
      <c r="C26" s="263"/>
      <c r="D26" s="257"/>
      <c r="E26" s="263"/>
      <c r="F26" s="256"/>
      <c r="G26" s="257"/>
    </row>
    <row r="27" spans="1:7" ht="16.5" customHeight="1">
      <c r="A27" s="261" t="s">
        <v>56</v>
      </c>
      <c r="B27" s="262"/>
      <c r="C27" s="263"/>
      <c r="D27" s="257"/>
      <c r="E27" s="263"/>
      <c r="F27" s="256"/>
      <c r="G27" s="257"/>
    </row>
    <row r="28" spans="1:7" ht="16.5" customHeight="1">
      <c r="A28" s="267" t="s">
        <v>57</v>
      </c>
      <c r="B28" s="262"/>
      <c r="C28" s="263"/>
      <c r="D28" s="257"/>
      <c r="E28" s="263"/>
      <c r="F28" s="256"/>
      <c r="G28" s="257"/>
    </row>
    <row r="29" spans="1:7" ht="16.5" customHeight="1">
      <c r="A29" s="267" t="s">
        <v>58</v>
      </c>
      <c r="B29" s="266">
        <v>125</v>
      </c>
      <c r="C29" s="265">
        <v>126</v>
      </c>
      <c r="D29" s="257">
        <f t="shared" si="0"/>
        <v>1.008</v>
      </c>
      <c r="E29" s="265">
        <v>125</v>
      </c>
      <c r="F29" s="256">
        <f t="shared" si="1"/>
        <v>1</v>
      </c>
      <c r="G29" s="257">
        <f t="shared" si="2"/>
        <v>0.008</v>
      </c>
    </row>
    <row r="30" spans="1:7" ht="16.5" customHeight="1">
      <c r="A30" s="261" t="s">
        <v>59</v>
      </c>
      <c r="B30" s="266">
        <v>9</v>
      </c>
      <c r="C30" s="265"/>
      <c r="D30" s="257">
        <f t="shared" si="0"/>
        <v>0</v>
      </c>
      <c r="E30" s="265">
        <v>9</v>
      </c>
      <c r="F30" s="256">
        <f t="shared" si="1"/>
        <v>-9</v>
      </c>
      <c r="G30" s="257">
        <f t="shared" si="2"/>
        <v>-1</v>
      </c>
    </row>
    <row r="31" spans="1:7" s="244" customFormat="1" ht="16.5" customHeight="1">
      <c r="A31" s="233" t="s">
        <v>60</v>
      </c>
      <c r="B31" s="268">
        <f>B6+B22</f>
        <v>16800</v>
      </c>
      <c r="C31" s="268">
        <f>C6+C22</f>
        <v>13127</v>
      </c>
      <c r="D31" s="257">
        <f t="shared" si="0"/>
        <v>0.7813690476190476</v>
      </c>
      <c r="E31" s="268">
        <f>E6+E22</f>
        <v>15494</v>
      </c>
      <c r="F31" s="256">
        <f t="shared" si="1"/>
        <v>-2367</v>
      </c>
      <c r="G31" s="257">
        <f t="shared" si="2"/>
        <v>-0.15276881373434878</v>
      </c>
    </row>
    <row r="32" spans="1:7" s="244" customFormat="1" ht="16.5" customHeight="1">
      <c r="A32" s="269" t="s">
        <v>61</v>
      </c>
      <c r="B32" s="270">
        <f>SUM(B33:B39)</f>
        <v>1914</v>
      </c>
      <c r="C32" s="270">
        <f>SUM(C33:C39)</f>
        <v>2242</v>
      </c>
      <c r="D32" s="257">
        <f t="shared" si="0"/>
        <v>1.1713688610240334</v>
      </c>
      <c r="E32" s="270">
        <f>SUM(E33:E39)</f>
        <v>1759</v>
      </c>
      <c r="F32" s="256">
        <f t="shared" si="1"/>
        <v>483</v>
      </c>
      <c r="G32" s="257">
        <f t="shared" si="2"/>
        <v>0.274587833996589</v>
      </c>
    </row>
    <row r="33" spans="1:7" ht="16.5" customHeight="1">
      <c r="A33" s="271" t="s">
        <v>62</v>
      </c>
      <c r="B33" s="266">
        <v>1195</v>
      </c>
      <c r="C33" s="266">
        <v>1391</v>
      </c>
      <c r="D33" s="257">
        <f t="shared" si="0"/>
        <v>1.1640167364016736</v>
      </c>
      <c r="E33" s="266">
        <v>1035</v>
      </c>
      <c r="F33" s="256">
        <f t="shared" si="1"/>
        <v>356</v>
      </c>
      <c r="G33" s="257">
        <f t="shared" si="2"/>
        <v>0.34396135265700484</v>
      </c>
    </row>
    <row r="34" spans="1:7" ht="16.5" customHeight="1">
      <c r="A34" s="271" t="s">
        <v>63</v>
      </c>
      <c r="B34" s="266"/>
      <c r="C34" s="266">
        <v>1</v>
      </c>
      <c r="D34" s="257"/>
      <c r="E34" s="266">
        <v>33</v>
      </c>
      <c r="F34" s="256"/>
      <c r="G34" s="257"/>
    </row>
    <row r="35" spans="1:7" ht="16.5" customHeight="1">
      <c r="A35" s="271" t="s">
        <v>64</v>
      </c>
      <c r="B35" s="266">
        <v>379</v>
      </c>
      <c r="C35" s="266">
        <v>465</v>
      </c>
      <c r="D35" s="257">
        <f t="shared" si="0"/>
        <v>1.2269129287598945</v>
      </c>
      <c r="E35" s="266">
        <v>378</v>
      </c>
      <c r="F35" s="256">
        <f t="shared" si="1"/>
        <v>87</v>
      </c>
      <c r="G35" s="257">
        <f t="shared" si="2"/>
        <v>0.23015873015873015</v>
      </c>
    </row>
    <row r="36" spans="1:7" ht="16.5" customHeight="1">
      <c r="A36" s="271" t="s">
        <v>65</v>
      </c>
      <c r="B36" s="266">
        <v>161</v>
      </c>
      <c r="C36" s="266">
        <v>236</v>
      </c>
      <c r="D36" s="257">
        <f t="shared" si="0"/>
        <v>1.4658385093167703</v>
      </c>
      <c r="E36" s="266">
        <v>159</v>
      </c>
      <c r="F36" s="256">
        <f t="shared" si="1"/>
        <v>77</v>
      </c>
      <c r="G36" s="257">
        <f t="shared" si="2"/>
        <v>0.48427672955974843</v>
      </c>
    </row>
    <row r="37" spans="1:7" ht="16.5" customHeight="1">
      <c r="A37" s="271" t="s">
        <v>66</v>
      </c>
      <c r="B37" s="266">
        <v>2</v>
      </c>
      <c r="C37" s="266">
        <v>1</v>
      </c>
      <c r="D37" s="257">
        <f t="shared" si="0"/>
        <v>0.5</v>
      </c>
      <c r="E37" s="266">
        <v>1</v>
      </c>
      <c r="F37" s="256">
        <f t="shared" si="1"/>
        <v>0</v>
      </c>
      <c r="G37" s="257">
        <f t="shared" si="2"/>
        <v>0</v>
      </c>
    </row>
    <row r="38" spans="1:7" ht="16.5" customHeight="1">
      <c r="A38" s="272" t="s">
        <v>67</v>
      </c>
      <c r="B38" s="266">
        <v>177</v>
      </c>
      <c r="C38" s="266">
        <v>148</v>
      </c>
      <c r="D38" s="257">
        <f t="shared" si="0"/>
        <v>0.8361581920903954</v>
      </c>
      <c r="E38" s="266">
        <v>153</v>
      </c>
      <c r="F38" s="256">
        <f t="shared" si="1"/>
        <v>-5</v>
      </c>
      <c r="G38" s="257">
        <f t="shared" si="2"/>
        <v>-0.032679738562091505</v>
      </c>
    </row>
    <row r="39" spans="1:7" ht="16.5" customHeight="1">
      <c r="A39" s="272" t="s">
        <v>68</v>
      </c>
      <c r="B39" s="273"/>
      <c r="C39" s="273"/>
      <c r="D39" s="257"/>
      <c r="E39" s="273"/>
      <c r="F39" s="256"/>
      <c r="G39" s="257"/>
    </row>
    <row r="40" spans="1:7" s="244" customFormat="1" ht="16.5" customHeight="1">
      <c r="A40" s="269" t="s">
        <v>69</v>
      </c>
      <c r="B40" s="270">
        <f>SUM(B41:B44)</f>
        <v>7482</v>
      </c>
      <c r="C40" s="270">
        <f>SUM(C41:C44)</f>
        <v>9072</v>
      </c>
      <c r="D40" s="257">
        <f t="shared" si="0"/>
        <v>1.2125100240577387</v>
      </c>
      <c r="E40" s="270">
        <f>SUM(E41:E44)</f>
        <v>6954</v>
      </c>
      <c r="F40" s="256">
        <f t="shared" si="1"/>
        <v>2118</v>
      </c>
      <c r="G40" s="257">
        <f t="shared" si="2"/>
        <v>0.30457290767903367</v>
      </c>
    </row>
    <row r="41" spans="1:7" ht="16.5" customHeight="1">
      <c r="A41" s="271" t="s">
        <v>70</v>
      </c>
      <c r="B41" s="266">
        <v>4780</v>
      </c>
      <c r="C41" s="266">
        <v>5563</v>
      </c>
      <c r="D41" s="257">
        <f t="shared" si="0"/>
        <v>1.1638075313807532</v>
      </c>
      <c r="E41" s="266">
        <v>4140</v>
      </c>
      <c r="F41" s="256">
        <f t="shared" si="1"/>
        <v>1423</v>
      </c>
      <c r="G41" s="257">
        <f t="shared" si="2"/>
        <v>0.343719806763285</v>
      </c>
    </row>
    <row r="42" spans="1:7" ht="16.5" customHeight="1">
      <c r="A42" s="274" t="s">
        <v>71</v>
      </c>
      <c r="B42" s="266">
        <v>1896</v>
      </c>
      <c r="C42" s="266">
        <v>2325</v>
      </c>
      <c r="D42" s="257">
        <f t="shared" si="0"/>
        <v>1.2262658227848102</v>
      </c>
      <c r="E42" s="266">
        <v>1890</v>
      </c>
      <c r="F42" s="256">
        <f t="shared" si="1"/>
        <v>435</v>
      </c>
      <c r="G42" s="257">
        <f t="shared" si="2"/>
        <v>0.23015873015873015</v>
      </c>
    </row>
    <row r="43" spans="1:7" ht="16.5" customHeight="1">
      <c r="A43" s="274" t="s">
        <v>72</v>
      </c>
      <c r="B43" s="266">
        <v>806</v>
      </c>
      <c r="C43" s="266">
        <v>1179</v>
      </c>
      <c r="D43" s="257">
        <f t="shared" si="0"/>
        <v>1.4627791563275434</v>
      </c>
      <c r="E43" s="266">
        <v>793</v>
      </c>
      <c r="F43" s="256">
        <f t="shared" si="1"/>
        <v>386</v>
      </c>
      <c r="G43" s="257">
        <f t="shared" si="2"/>
        <v>0.48675914249684743</v>
      </c>
    </row>
    <row r="44" spans="1:7" ht="16.5" customHeight="1">
      <c r="A44" s="274" t="s">
        <v>73</v>
      </c>
      <c r="B44" s="266"/>
      <c r="C44" s="266">
        <v>5</v>
      </c>
      <c r="D44" s="257"/>
      <c r="E44" s="266">
        <v>131</v>
      </c>
      <c r="F44" s="256">
        <f t="shared" si="1"/>
        <v>-126</v>
      </c>
      <c r="G44" s="257">
        <f t="shared" si="2"/>
        <v>-0.9618320610687023</v>
      </c>
    </row>
    <row r="45" spans="1:7" s="244" customFormat="1" ht="16.5" customHeight="1">
      <c r="A45" s="275" t="s">
        <v>74</v>
      </c>
      <c r="B45" s="268">
        <f>B40+B31+B32</f>
        <v>26196</v>
      </c>
      <c r="C45" s="268">
        <f>C40+C31+C32</f>
        <v>24441</v>
      </c>
      <c r="D45" s="257">
        <f t="shared" si="0"/>
        <v>0.9330050389372423</v>
      </c>
      <c r="E45" s="268">
        <f>E40+E31+E32</f>
        <v>24207</v>
      </c>
      <c r="F45" s="256">
        <f t="shared" si="1"/>
        <v>234</v>
      </c>
      <c r="G45" s="257">
        <f t="shared" si="2"/>
        <v>0.009666625356301896</v>
      </c>
    </row>
  </sheetData>
  <sheetProtection/>
  <mergeCells count="8">
    <mergeCell ref="A2:G2"/>
    <mergeCell ref="F3:G3"/>
    <mergeCell ref="A4:A5"/>
    <mergeCell ref="C4:C5"/>
    <mergeCell ref="D4:D5"/>
    <mergeCell ref="E4:E5"/>
    <mergeCell ref="F4:F5"/>
    <mergeCell ref="G4:G5"/>
  </mergeCells>
  <printOptions horizontalCentered="1"/>
  <pageMargins left="0.51" right="0.51" top="0.55" bottom="0.35" header="0.31" footer="0.31"/>
  <pageSetup horizontalDpi="180" verticalDpi="18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C14" sqref="C14"/>
    </sheetView>
  </sheetViews>
  <sheetFormatPr defaultColWidth="9.00390625" defaultRowHeight="14.25"/>
  <cols>
    <col min="1" max="1" width="34.625" style="0" customWidth="1"/>
    <col min="2" max="3" width="14.25390625" style="0" customWidth="1"/>
  </cols>
  <sheetData>
    <row r="1" spans="1:3" ht="15.75">
      <c r="A1" s="1" t="s">
        <v>1439</v>
      </c>
      <c r="B1" s="32"/>
      <c r="C1" s="33"/>
    </row>
    <row r="2" spans="1:3" ht="22.5">
      <c r="A2" s="34" t="s">
        <v>1440</v>
      </c>
      <c r="B2" s="34"/>
      <c r="C2" s="34"/>
    </row>
    <row r="3" spans="2:3" ht="15.75">
      <c r="B3" s="32"/>
      <c r="C3" s="35" t="s">
        <v>26</v>
      </c>
    </row>
    <row r="4" spans="1:3" ht="14.25" customHeight="1">
      <c r="A4" s="36" t="s">
        <v>148</v>
      </c>
      <c r="B4" s="37" t="s">
        <v>1441</v>
      </c>
      <c r="C4" s="38" t="s">
        <v>1442</v>
      </c>
    </row>
    <row r="5" spans="1:3" ht="14.25" customHeight="1">
      <c r="A5" s="39" t="s">
        <v>150</v>
      </c>
      <c r="B5" s="40">
        <f>B6+B10+B14+B18+B22+B26+B30</f>
        <v>10468</v>
      </c>
      <c r="C5" s="41">
        <f>C6+C10+C14+C18+C22+C26+C30</f>
        <v>19992</v>
      </c>
    </row>
    <row r="6" spans="1:3" ht="14.25" customHeight="1">
      <c r="A6" s="42" t="s">
        <v>180</v>
      </c>
      <c r="B6" s="43">
        <f>SUM(B7:B9)</f>
        <v>0</v>
      </c>
      <c r="C6" s="44">
        <f>SUM(C7:C9)</f>
        <v>5173</v>
      </c>
    </row>
    <row r="7" spans="1:3" ht="14.25" customHeight="1">
      <c r="A7" s="45" t="s">
        <v>197</v>
      </c>
      <c r="B7" s="46"/>
      <c r="C7" s="44">
        <v>5173</v>
      </c>
    </row>
    <row r="8" spans="1:3" ht="14.25" customHeight="1">
      <c r="A8" s="45" t="s">
        <v>198</v>
      </c>
      <c r="B8" s="46"/>
      <c r="C8" s="44"/>
    </row>
    <row r="9" spans="1:3" ht="14.25" customHeight="1">
      <c r="A9" s="45" t="s">
        <v>199</v>
      </c>
      <c r="B9" s="46"/>
      <c r="C9" s="44"/>
    </row>
    <row r="10" spans="1:3" ht="14.25" customHeight="1">
      <c r="A10" s="42" t="s">
        <v>181</v>
      </c>
      <c r="B10" s="43">
        <f>SUM(B11:B13)</f>
        <v>2504</v>
      </c>
      <c r="C10" s="44">
        <f>SUM(C11:C13)</f>
        <v>2797</v>
      </c>
    </row>
    <row r="11" spans="1:3" ht="14.25" customHeight="1">
      <c r="A11" s="45" t="s">
        <v>197</v>
      </c>
      <c r="B11" s="46">
        <v>2502</v>
      </c>
      <c r="C11" s="44">
        <v>2783</v>
      </c>
    </row>
    <row r="12" spans="1:3" ht="14.25" customHeight="1">
      <c r="A12" s="45" t="s">
        <v>198</v>
      </c>
      <c r="B12" s="46"/>
      <c r="C12" s="44"/>
    </row>
    <row r="13" spans="1:3" ht="14.25" customHeight="1">
      <c r="A13" s="45" t="s">
        <v>199</v>
      </c>
      <c r="B13" s="46">
        <v>2</v>
      </c>
      <c r="C13" s="44">
        <v>14</v>
      </c>
    </row>
    <row r="14" spans="1:3" ht="14.25" customHeight="1">
      <c r="A14" s="42" t="s">
        <v>182</v>
      </c>
      <c r="B14" s="43">
        <f>SUM(B15:B17)</f>
        <v>3163</v>
      </c>
      <c r="C14" s="44">
        <f>SUM(C15:C17)</f>
        <v>6284</v>
      </c>
    </row>
    <row r="15" spans="1:3" ht="14.25" customHeight="1">
      <c r="A15" s="45" t="s">
        <v>197</v>
      </c>
      <c r="B15" s="46">
        <v>3163</v>
      </c>
      <c r="C15" s="44">
        <v>6284</v>
      </c>
    </row>
    <row r="16" spans="1:3" ht="14.25" customHeight="1">
      <c r="A16" s="45" t="s">
        <v>198</v>
      </c>
      <c r="B16" s="46"/>
      <c r="C16" s="44"/>
    </row>
    <row r="17" spans="1:3" ht="14.25" customHeight="1">
      <c r="A17" s="45" t="s">
        <v>199</v>
      </c>
      <c r="B17" s="46"/>
      <c r="C17" s="44"/>
    </row>
    <row r="18" spans="1:3" ht="14.25" customHeight="1">
      <c r="A18" s="42" t="s">
        <v>183</v>
      </c>
      <c r="B18" s="43">
        <f>SUM(B19:B21)</f>
        <v>536</v>
      </c>
      <c r="C18" s="44">
        <f>SUM(C19:C21)</f>
        <v>1204</v>
      </c>
    </row>
    <row r="19" spans="1:3" ht="14.25" customHeight="1">
      <c r="A19" s="45" t="s">
        <v>197</v>
      </c>
      <c r="B19" s="46">
        <v>536</v>
      </c>
      <c r="C19" s="44">
        <v>1204</v>
      </c>
    </row>
    <row r="20" spans="1:3" ht="14.25" customHeight="1">
      <c r="A20" s="45" t="s">
        <v>198</v>
      </c>
      <c r="B20" s="46"/>
      <c r="C20" s="44"/>
    </row>
    <row r="21" spans="1:3" ht="14.25" customHeight="1">
      <c r="A21" s="45" t="s">
        <v>199</v>
      </c>
      <c r="B21" s="46"/>
      <c r="C21" s="44"/>
    </row>
    <row r="22" spans="1:3" ht="14.25" customHeight="1">
      <c r="A22" s="42" t="s">
        <v>1436</v>
      </c>
      <c r="B22" s="47">
        <v>4004</v>
      </c>
      <c r="C22" s="44">
        <v>4352</v>
      </c>
    </row>
    <row r="23" spans="1:3" ht="14.25" customHeight="1">
      <c r="A23" s="45" t="s">
        <v>197</v>
      </c>
      <c r="B23" s="46">
        <v>3797</v>
      </c>
      <c r="C23" s="44">
        <v>4352</v>
      </c>
    </row>
    <row r="24" spans="1:3" ht="14.25" customHeight="1">
      <c r="A24" s="45" t="s">
        <v>198</v>
      </c>
      <c r="B24" s="46"/>
      <c r="C24" s="44"/>
    </row>
    <row r="25" spans="1:3" ht="14.25" customHeight="1">
      <c r="A25" s="45" t="s">
        <v>199</v>
      </c>
      <c r="B25" s="46"/>
      <c r="C25" s="44"/>
    </row>
    <row r="26" spans="1:3" ht="14.25" customHeight="1">
      <c r="A26" s="42" t="s">
        <v>186</v>
      </c>
      <c r="B26" s="47">
        <v>214</v>
      </c>
      <c r="C26" s="44">
        <v>93</v>
      </c>
    </row>
    <row r="27" spans="1:3" ht="14.25" customHeight="1">
      <c r="A27" s="45" t="s">
        <v>197</v>
      </c>
      <c r="B27" s="46">
        <v>210</v>
      </c>
      <c r="C27" s="44">
        <v>88</v>
      </c>
    </row>
    <row r="28" spans="1:3" ht="14.25" customHeight="1">
      <c r="A28" s="45" t="s">
        <v>198</v>
      </c>
      <c r="B28" s="46"/>
      <c r="C28" s="44"/>
    </row>
    <row r="29" spans="1:3" ht="14.25" customHeight="1">
      <c r="A29" s="45" t="s">
        <v>199</v>
      </c>
      <c r="B29" s="46"/>
      <c r="C29" s="44"/>
    </row>
    <row r="30" spans="1:3" ht="14.25" customHeight="1">
      <c r="A30" s="42" t="s">
        <v>187</v>
      </c>
      <c r="B30" s="43">
        <f>SUM(B31:B33)</f>
        <v>47</v>
      </c>
      <c r="C30" s="44">
        <v>89</v>
      </c>
    </row>
    <row r="31" spans="1:3" ht="14.25" customHeight="1">
      <c r="A31" s="45" t="s">
        <v>197</v>
      </c>
      <c r="B31" s="46">
        <v>47</v>
      </c>
      <c r="C31" s="44">
        <v>89</v>
      </c>
    </row>
    <row r="32" spans="1:3" ht="14.25" customHeight="1">
      <c r="A32" s="45" t="s">
        <v>198</v>
      </c>
      <c r="B32" s="46"/>
      <c r="C32" s="44"/>
    </row>
    <row r="33" spans="1:3" ht="14.25" customHeight="1">
      <c r="A33" s="45" t="s">
        <v>199</v>
      </c>
      <c r="B33" s="46"/>
      <c r="C33" s="44"/>
    </row>
    <row r="34" spans="1:3" ht="14.25" customHeight="1">
      <c r="A34" s="39" t="s">
        <v>1443</v>
      </c>
      <c r="B34" s="46">
        <v>23897</v>
      </c>
      <c r="C34" s="44">
        <v>28497</v>
      </c>
    </row>
    <row r="35" spans="1:3" ht="14.25" customHeight="1">
      <c r="A35" s="39" t="s">
        <v>1444</v>
      </c>
      <c r="B35" s="43">
        <f>B5+B34</f>
        <v>34365</v>
      </c>
      <c r="C35" s="44">
        <f>C5+C34</f>
        <v>48489</v>
      </c>
    </row>
  </sheetData>
  <sheetProtection/>
  <mergeCells count="1"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9.00390625" defaultRowHeight="14.25"/>
  <cols>
    <col min="1" max="1" width="32.00390625" style="0" customWidth="1"/>
    <col min="2" max="3" width="21.75390625" style="0" customWidth="1"/>
  </cols>
  <sheetData>
    <row r="1" spans="1:3" ht="15.75">
      <c r="A1" s="25" t="s">
        <v>1445</v>
      </c>
      <c r="B1" s="25"/>
      <c r="C1" s="26"/>
    </row>
    <row r="2" spans="1:3" ht="22.5">
      <c r="A2" s="27" t="s">
        <v>1446</v>
      </c>
      <c r="B2" s="27"/>
      <c r="C2" s="27"/>
    </row>
    <row r="3" spans="1:3" ht="21.75" customHeight="1">
      <c r="A3" s="4"/>
      <c r="B3" s="4"/>
      <c r="C3" s="28" t="s">
        <v>113</v>
      </c>
    </row>
    <row r="4" spans="1:3" ht="33.75" customHeight="1">
      <c r="A4" s="29" t="s">
        <v>1447</v>
      </c>
      <c r="B4" s="29" t="s">
        <v>1448</v>
      </c>
      <c r="C4" s="29" t="s">
        <v>1449</v>
      </c>
    </row>
    <row r="5" spans="1:3" ht="66" customHeight="1">
      <c r="A5" s="30" t="s">
        <v>1450</v>
      </c>
      <c r="B5" s="31">
        <v>11045</v>
      </c>
      <c r="C5" s="31">
        <v>11045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D22" sqref="D22"/>
    </sheetView>
  </sheetViews>
  <sheetFormatPr defaultColWidth="9.00390625" defaultRowHeight="14.25"/>
  <cols>
    <col min="1" max="1" width="37.375" style="0" customWidth="1"/>
    <col min="2" max="3" width="21.25390625" style="0" customWidth="1"/>
  </cols>
  <sheetData>
    <row r="1" spans="1:3" ht="15.75">
      <c r="A1" s="18" t="s">
        <v>1451</v>
      </c>
      <c r="B1" s="18"/>
      <c r="C1" s="19"/>
    </row>
    <row r="2" spans="1:3" ht="45.75" customHeight="1">
      <c r="A2" s="20" t="s">
        <v>1452</v>
      </c>
      <c r="B2" s="20"/>
      <c r="C2" s="20"/>
    </row>
    <row r="3" spans="1:3" ht="38.25" customHeight="1">
      <c r="A3" s="4"/>
      <c r="B3" s="4"/>
      <c r="C3" s="21" t="s">
        <v>113</v>
      </c>
    </row>
    <row r="4" spans="1:3" ht="71.25" customHeight="1">
      <c r="A4" s="22" t="s">
        <v>1447</v>
      </c>
      <c r="B4" s="22" t="s">
        <v>1448</v>
      </c>
      <c r="C4" s="22" t="s">
        <v>1449</v>
      </c>
    </row>
    <row r="5" spans="1:3" ht="71.25" customHeight="1">
      <c r="A5" s="23" t="s">
        <v>1450</v>
      </c>
      <c r="B5" s="24">
        <v>1000</v>
      </c>
      <c r="C5" s="24">
        <v>1000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A4" sqref="A4"/>
    </sheetView>
  </sheetViews>
  <sheetFormatPr defaultColWidth="9.00390625" defaultRowHeight="14.25"/>
  <cols>
    <col min="1" max="1" width="37.25390625" style="0" customWidth="1"/>
    <col min="2" max="2" width="9.75390625" style="0" customWidth="1"/>
    <col min="3" max="3" width="26.25390625" style="0" customWidth="1"/>
  </cols>
  <sheetData>
    <row r="1" ht="14.25">
      <c r="A1" s="1" t="s">
        <v>1453</v>
      </c>
    </row>
    <row r="2" spans="1:3" ht="27">
      <c r="A2" s="2" t="s">
        <v>1454</v>
      </c>
      <c r="B2" s="2"/>
      <c r="C2" s="2"/>
    </row>
    <row r="3" spans="1:3" ht="22.5" customHeight="1">
      <c r="A3" s="3"/>
      <c r="B3" s="4"/>
      <c r="C3" s="5" t="s">
        <v>1455</v>
      </c>
    </row>
    <row r="4" spans="1:3" ht="27.75" customHeight="1">
      <c r="A4" s="6" t="s">
        <v>205</v>
      </c>
      <c r="B4" s="7" t="s">
        <v>1456</v>
      </c>
      <c r="C4" s="7" t="s">
        <v>1457</v>
      </c>
    </row>
    <row r="5" spans="1:3" ht="27.75" customHeight="1">
      <c r="A5" s="8" t="s">
        <v>1458</v>
      </c>
      <c r="B5" s="9" t="s">
        <v>1459</v>
      </c>
      <c r="C5" s="9">
        <v>1</v>
      </c>
    </row>
    <row r="6" spans="1:3" ht="27.75" customHeight="1">
      <c r="A6" s="10" t="s">
        <v>1460</v>
      </c>
      <c r="B6" s="11" t="s">
        <v>1461</v>
      </c>
      <c r="C6" s="12" t="s">
        <v>1462</v>
      </c>
    </row>
    <row r="7" spans="1:3" ht="27.75" customHeight="1">
      <c r="A7" s="10" t="s">
        <v>1463</v>
      </c>
      <c r="B7" s="11" t="s">
        <v>1464</v>
      </c>
      <c r="C7" s="13">
        <f>C8+C9+C12</f>
        <v>5358843.390000001</v>
      </c>
    </row>
    <row r="8" spans="1:3" ht="27.75" customHeight="1">
      <c r="A8" s="10" t="s">
        <v>1465</v>
      </c>
      <c r="B8" s="11" t="s">
        <v>1466</v>
      </c>
      <c r="C8" s="13">
        <v>0</v>
      </c>
    </row>
    <row r="9" spans="1:3" ht="27.75" customHeight="1">
      <c r="A9" s="10" t="s">
        <v>1467</v>
      </c>
      <c r="B9" s="11" t="s">
        <v>1468</v>
      </c>
      <c r="C9" s="13">
        <v>2778659.15</v>
      </c>
    </row>
    <row r="10" spans="1:3" ht="27.75" customHeight="1">
      <c r="A10" s="10" t="s">
        <v>1469</v>
      </c>
      <c r="B10" s="11" t="s">
        <v>1470</v>
      </c>
      <c r="C10" s="13">
        <v>295400</v>
      </c>
    </row>
    <row r="11" spans="1:3" ht="27.75" customHeight="1">
      <c r="A11" s="10" t="s">
        <v>1471</v>
      </c>
      <c r="B11" s="11" t="s">
        <v>1472</v>
      </c>
      <c r="C11" s="13">
        <v>2483259.15</v>
      </c>
    </row>
    <row r="12" spans="1:3" ht="27.75" customHeight="1">
      <c r="A12" s="10" t="s">
        <v>1473</v>
      </c>
      <c r="B12" s="11" t="s">
        <v>1474</v>
      </c>
      <c r="C12" s="13">
        <v>2580184.24</v>
      </c>
    </row>
    <row r="13" spans="1:3" ht="27.75" customHeight="1">
      <c r="A13" s="10" t="s">
        <v>1475</v>
      </c>
      <c r="B13" s="11" t="s">
        <v>1476</v>
      </c>
      <c r="C13" s="13">
        <v>2580184.24</v>
      </c>
    </row>
    <row r="14" spans="1:3" ht="27.75" customHeight="1">
      <c r="A14" s="10" t="s">
        <v>1477</v>
      </c>
      <c r="B14" s="11" t="s">
        <v>1478</v>
      </c>
      <c r="C14" s="13">
        <v>0</v>
      </c>
    </row>
    <row r="15" spans="1:3" ht="27.75" customHeight="1">
      <c r="A15" s="10" t="s">
        <v>1479</v>
      </c>
      <c r="B15" s="11" t="s">
        <v>1480</v>
      </c>
      <c r="C15" s="13">
        <v>0</v>
      </c>
    </row>
    <row r="16" spans="1:3" ht="27.75" customHeight="1">
      <c r="A16" s="10" t="s">
        <v>1481</v>
      </c>
      <c r="B16" s="11" t="s">
        <v>1482</v>
      </c>
      <c r="C16" s="12" t="s">
        <v>1462</v>
      </c>
    </row>
    <row r="17" spans="1:3" ht="27.75" customHeight="1">
      <c r="A17" s="10" t="s">
        <v>1483</v>
      </c>
      <c r="B17" s="11" t="s">
        <v>1484</v>
      </c>
      <c r="C17" s="14">
        <v>0</v>
      </c>
    </row>
    <row r="18" spans="1:3" ht="27.75" customHeight="1">
      <c r="A18" s="10" t="s">
        <v>1485</v>
      </c>
      <c r="B18" s="11" t="s">
        <v>1486</v>
      </c>
      <c r="C18" s="14">
        <v>0</v>
      </c>
    </row>
    <row r="19" spans="1:3" ht="27.75" customHeight="1">
      <c r="A19" s="10" t="s">
        <v>1487</v>
      </c>
      <c r="B19" s="11" t="s">
        <v>1488</v>
      </c>
      <c r="C19" s="14">
        <v>5</v>
      </c>
    </row>
    <row r="20" spans="1:3" ht="27.75" customHeight="1">
      <c r="A20" s="10" t="s">
        <v>1489</v>
      </c>
      <c r="B20" s="11" t="s">
        <v>1490</v>
      </c>
      <c r="C20" s="14">
        <v>54</v>
      </c>
    </row>
    <row r="21" spans="1:3" ht="27.75" customHeight="1">
      <c r="A21" s="10" t="s">
        <v>1491</v>
      </c>
      <c r="B21" s="11" t="s">
        <v>1492</v>
      </c>
      <c r="C21" s="14">
        <v>1864</v>
      </c>
    </row>
    <row r="22" spans="1:3" ht="27.75" customHeight="1">
      <c r="A22" s="10" t="s">
        <v>1493</v>
      </c>
      <c r="B22" s="11" t="s">
        <v>1494</v>
      </c>
      <c r="C22" s="14">
        <v>0</v>
      </c>
    </row>
    <row r="23" spans="1:3" ht="27.75" customHeight="1">
      <c r="A23" s="10" t="s">
        <v>1495</v>
      </c>
      <c r="B23" s="11" t="s">
        <v>1496</v>
      </c>
      <c r="C23" s="14">
        <v>17629</v>
      </c>
    </row>
    <row r="24" spans="1:3" ht="27.75" customHeight="1">
      <c r="A24" s="10" t="s">
        <v>1497</v>
      </c>
      <c r="B24" s="11" t="s">
        <v>1498</v>
      </c>
      <c r="C24" s="14">
        <v>0</v>
      </c>
    </row>
    <row r="25" spans="1:3" ht="27.75" customHeight="1">
      <c r="A25" s="10" t="s">
        <v>1499</v>
      </c>
      <c r="B25" s="11" t="s">
        <v>1500</v>
      </c>
      <c r="C25" s="14">
        <v>0</v>
      </c>
    </row>
    <row r="26" spans="1:3" ht="27.75" customHeight="1">
      <c r="A26" s="15" t="s">
        <v>1501</v>
      </c>
      <c r="B26" s="16" t="s">
        <v>1502</v>
      </c>
      <c r="C26" s="17">
        <v>0</v>
      </c>
    </row>
  </sheetData>
  <sheetProtection/>
  <mergeCells count="2">
    <mergeCell ref="A2:C2"/>
    <mergeCell ref="B4:B5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9" sqref="F9"/>
    </sheetView>
  </sheetViews>
  <sheetFormatPr defaultColWidth="9.00390625" defaultRowHeight="14.25"/>
  <cols>
    <col min="1" max="1" width="23.875" style="213" customWidth="1"/>
    <col min="2" max="2" width="8.375" style="214" customWidth="1"/>
    <col min="3" max="3" width="8.375" style="213" customWidth="1"/>
    <col min="4" max="4" width="8.375" style="215" customWidth="1"/>
    <col min="5" max="7" width="8.375" style="213" customWidth="1"/>
    <col min="8" max="16384" width="9.00390625" style="213" customWidth="1"/>
  </cols>
  <sheetData>
    <row r="1" spans="1:7" ht="15.75">
      <c r="A1" s="216" t="s">
        <v>75</v>
      </c>
      <c r="B1" s="217"/>
      <c r="C1" s="216"/>
      <c r="D1" s="218"/>
      <c r="E1" s="216"/>
      <c r="F1" s="216"/>
      <c r="G1" s="219"/>
    </row>
    <row r="2" spans="1:7" ht="20.25">
      <c r="A2" s="220" t="s">
        <v>76</v>
      </c>
      <c r="B2" s="220"/>
      <c r="C2" s="220"/>
      <c r="D2" s="220"/>
      <c r="E2" s="220"/>
      <c r="F2" s="220"/>
      <c r="G2" s="220"/>
    </row>
    <row r="3" spans="1:7" ht="20.25">
      <c r="A3" s="220"/>
      <c r="B3" s="221"/>
      <c r="C3" s="220"/>
      <c r="D3" s="222"/>
      <c r="E3" s="220"/>
      <c r="F3" s="220"/>
      <c r="G3" s="220"/>
    </row>
    <row r="4" spans="1:7" ht="15.75">
      <c r="A4" s="223"/>
      <c r="B4" s="217"/>
      <c r="C4" s="216"/>
      <c r="D4" s="218"/>
      <c r="E4" s="216"/>
      <c r="F4" s="224" t="s">
        <v>77</v>
      </c>
      <c r="G4" s="224"/>
    </row>
    <row r="5" spans="1:7" ht="15.75" customHeight="1">
      <c r="A5" s="225" t="s">
        <v>27</v>
      </c>
      <c r="B5" s="226" t="s">
        <v>78</v>
      </c>
      <c r="C5" s="225" t="s">
        <v>79</v>
      </c>
      <c r="D5" s="227" t="s">
        <v>80</v>
      </c>
      <c r="E5" s="225" t="s">
        <v>81</v>
      </c>
      <c r="F5" s="225" t="s">
        <v>82</v>
      </c>
      <c r="G5" s="228" t="s">
        <v>82</v>
      </c>
    </row>
    <row r="6" spans="1:7" ht="17.25" customHeight="1">
      <c r="A6" s="229"/>
      <c r="B6" s="230" t="s">
        <v>34</v>
      </c>
      <c r="C6" s="229" t="s">
        <v>83</v>
      </c>
      <c r="D6" s="231" t="s">
        <v>84</v>
      </c>
      <c r="E6" s="229" t="s">
        <v>85</v>
      </c>
      <c r="F6" s="229" t="s">
        <v>86</v>
      </c>
      <c r="G6" s="232" t="s">
        <v>87</v>
      </c>
    </row>
    <row r="7" spans="1:7" ht="19.5" customHeight="1">
      <c r="A7" s="233" t="s">
        <v>88</v>
      </c>
      <c r="B7" s="234">
        <f>SUM(B8:B29)</f>
        <v>36815</v>
      </c>
      <c r="C7" s="234">
        <f>SUM(C8:C29)</f>
        <v>64811</v>
      </c>
      <c r="D7" s="235">
        <f>C7/B7</f>
        <v>1.760450903164471</v>
      </c>
      <c r="E7" s="234">
        <f>SUM(E8:E29)</f>
        <v>77137</v>
      </c>
      <c r="F7" s="234">
        <f>C7-E7</f>
        <v>-12326</v>
      </c>
      <c r="G7" s="236">
        <f>(C7/E7-1)</f>
        <v>-0.15979361395957836</v>
      </c>
    </row>
    <row r="8" spans="1:7" ht="19.5" customHeight="1">
      <c r="A8" s="237" t="s">
        <v>89</v>
      </c>
      <c r="B8" s="238">
        <v>16767</v>
      </c>
      <c r="C8" s="234">
        <v>15785</v>
      </c>
      <c r="D8" s="235">
        <f>C8/B8</f>
        <v>0.9414325758931233</v>
      </c>
      <c r="E8" s="234">
        <v>23856</v>
      </c>
      <c r="F8" s="234">
        <f>C8-E8</f>
        <v>-8071</v>
      </c>
      <c r="G8" s="236">
        <f>(C8/E8-1)</f>
        <v>-0.3383215962441315</v>
      </c>
    </row>
    <row r="9" spans="1:7" ht="19.5" customHeight="1">
      <c r="A9" s="237" t="s">
        <v>90</v>
      </c>
      <c r="B9" s="238"/>
      <c r="C9" s="234"/>
      <c r="D9" s="235"/>
      <c r="E9" s="234"/>
      <c r="F9" s="234"/>
      <c r="G9" s="236"/>
    </row>
    <row r="10" spans="1:7" ht="19.5" customHeight="1">
      <c r="A10" s="237" t="s">
        <v>91</v>
      </c>
      <c r="B10" s="239">
        <v>328</v>
      </c>
      <c r="C10" s="234">
        <v>56</v>
      </c>
      <c r="D10" s="235">
        <f aca="true" t="shared" si="0" ref="D10:D21">C10/B10</f>
        <v>0.17073170731707318</v>
      </c>
      <c r="E10" s="234">
        <v>589</v>
      </c>
      <c r="F10" s="234">
        <f aca="true" t="shared" si="1" ref="F10:F23">C10-E10</f>
        <v>-533</v>
      </c>
      <c r="G10" s="236">
        <f aca="true" t="shared" si="2" ref="G10:G22">(C10/E10-1)</f>
        <v>-0.9049235993208828</v>
      </c>
    </row>
    <row r="11" spans="1:7" ht="19.5" customHeight="1">
      <c r="A11" s="237" t="s">
        <v>92</v>
      </c>
      <c r="B11" s="239">
        <v>1832</v>
      </c>
      <c r="C11" s="234">
        <v>2389</v>
      </c>
      <c r="D11" s="235">
        <f t="shared" si="0"/>
        <v>1.3040393013100438</v>
      </c>
      <c r="E11" s="234">
        <v>3441</v>
      </c>
      <c r="F11" s="234">
        <f t="shared" si="1"/>
        <v>-1052</v>
      </c>
      <c r="G11" s="236">
        <f t="shared" si="2"/>
        <v>-0.3057250799186283</v>
      </c>
    </row>
    <row r="12" spans="1:7" ht="19.5" customHeight="1">
      <c r="A12" s="237" t="s">
        <v>93</v>
      </c>
      <c r="B12" s="239">
        <v>4767</v>
      </c>
      <c r="C12" s="234">
        <v>8423</v>
      </c>
      <c r="D12" s="235">
        <f t="shared" si="0"/>
        <v>1.7669393748688902</v>
      </c>
      <c r="E12" s="234">
        <v>7111</v>
      </c>
      <c r="F12" s="234">
        <f t="shared" si="1"/>
        <v>1312</v>
      </c>
      <c r="G12" s="236">
        <f t="shared" si="2"/>
        <v>0.18450288285754457</v>
      </c>
    </row>
    <row r="13" spans="1:7" ht="19.5" customHeight="1">
      <c r="A13" s="237" t="s">
        <v>94</v>
      </c>
      <c r="B13" s="239">
        <v>66</v>
      </c>
      <c r="C13" s="234">
        <v>220</v>
      </c>
      <c r="D13" s="235">
        <f t="shared" si="0"/>
        <v>3.3333333333333335</v>
      </c>
      <c r="E13" s="234">
        <v>161</v>
      </c>
      <c r="F13" s="234">
        <f t="shared" si="1"/>
        <v>59</v>
      </c>
      <c r="G13" s="236">
        <f t="shared" si="2"/>
        <v>0.36645962732919246</v>
      </c>
    </row>
    <row r="14" spans="1:7" ht="19.5" customHeight="1">
      <c r="A14" s="237" t="s">
        <v>95</v>
      </c>
      <c r="B14" s="239">
        <v>212</v>
      </c>
      <c r="C14" s="234">
        <v>1983</v>
      </c>
      <c r="D14" s="235">
        <f t="shared" si="0"/>
        <v>9.35377358490566</v>
      </c>
      <c r="E14" s="234">
        <v>1769</v>
      </c>
      <c r="F14" s="234">
        <f t="shared" si="1"/>
        <v>214</v>
      </c>
      <c r="G14" s="236">
        <f t="shared" si="2"/>
        <v>0.12097230073487841</v>
      </c>
    </row>
    <row r="15" spans="1:7" ht="19.5" customHeight="1">
      <c r="A15" s="237" t="s">
        <v>96</v>
      </c>
      <c r="B15" s="239">
        <v>3662</v>
      </c>
      <c r="C15" s="234">
        <v>9872</v>
      </c>
      <c r="D15" s="235">
        <f t="shared" si="0"/>
        <v>2.695794647733479</v>
      </c>
      <c r="E15" s="234">
        <v>10958</v>
      </c>
      <c r="F15" s="234">
        <f t="shared" si="1"/>
        <v>-1086</v>
      </c>
      <c r="G15" s="236">
        <f t="shared" si="2"/>
        <v>-0.09910567621828803</v>
      </c>
    </row>
    <row r="16" spans="1:7" ht="19.5" customHeight="1">
      <c r="A16" s="237" t="s">
        <v>97</v>
      </c>
      <c r="B16" s="239">
        <v>2682</v>
      </c>
      <c r="C16" s="234">
        <v>7582</v>
      </c>
      <c r="D16" s="235">
        <f t="shared" si="0"/>
        <v>2.8269947800149144</v>
      </c>
      <c r="E16" s="234">
        <v>6432</v>
      </c>
      <c r="F16" s="234">
        <f t="shared" si="1"/>
        <v>1150</v>
      </c>
      <c r="G16" s="236">
        <f t="shared" si="2"/>
        <v>0.17879353233830853</v>
      </c>
    </row>
    <row r="17" spans="1:7" ht="19.5" customHeight="1">
      <c r="A17" s="237" t="s">
        <v>98</v>
      </c>
      <c r="B17" s="239">
        <v>3</v>
      </c>
      <c r="C17" s="234">
        <v>661</v>
      </c>
      <c r="D17" s="240">
        <f t="shared" si="0"/>
        <v>220.33333333333334</v>
      </c>
      <c r="E17" s="234">
        <v>91</v>
      </c>
      <c r="F17" s="234">
        <f t="shared" si="1"/>
        <v>570</v>
      </c>
      <c r="G17" s="236">
        <f t="shared" si="2"/>
        <v>6.263736263736264</v>
      </c>
    </row>
    <row r="18" spans="1:7" ht="19.5" customHeight="1">
      <c r="A18" s="237" t="s">
        <v>99</v>
      </c>
      <c r="B18" s="239">
        <v>2234</v>
      </c>
      <c r="C18" s="234">
        <v>11136</v>
      </c>
      <c r="D18" s="235">
        <f t="shared" si="0"/>
        <v>4.984780662488809</v>
      </c>
      <c r="E18" s="234">
        <v>9199</v>
      </c>
      <c r="F18" s="234">
        <f t="shared" si="1"/>
        <v>1937</v>
      </c>
      <c r="G18" s="236">
        <f t="shared" si="2"/>
        <v>0.21056636590933797</v>
      </c>
    </row>
    <row r="19" spans="1:7" ht="19.5" customHeight="1">
      <c r="A19" s="237" t="s">
        <v>100</v>
      </c>
      <c r="B19" s="239">
        <v>1488</v>
      </c>
      <c r="C19" s="234">
        <v>4572</v>
      </c>
      <c r="D19" s="235">
        <f t="shared" si="0"/>
        <v>3.0725806451612905</v>
      </c>
      <c r="E19" s="234">
        <v>8057</v>
      </c>
      <c r="F19" s="234">
        <f t="shared" si="1"/>
        <v>-3485</v>
      </c>
      <c r="G19" s="236">
        <f t="shared" si="2"/>
        <v>-0.4325431301973439</v>
      </c>
    </row>
    <row r="20" spans="1:7" ht="19.5" customHeight="1">
      <c r="A20" s="237" t="s">
        <v>101</v>
      </c>
      <c r="B20" s="239">
        <v>156</v>
      </c>
      <c r="C20" s="234">
        <v>439</v>
      </c>
      <c r="D20" s="235">
        <f t="shared" si="0"/>
        <v>2.8141025641025643</v>
      </c>
      <c r="E20" s="234">
        <v>2415</v>
      </c>
      <c r="F20" s="234">
        <f t="shared" si="1"/>
        <v>-1976</v>
      </c>
      <c r="G20" s="236">
        <f t="shared" si="2"/>
        <v>-0.8182194616977225</v>
      </c>
    </row>
    <row r="21" spans="1:7" ht="19.5" customHeight="1">
      <c r="A21" s="241" t="s">
        <v>102</v>
      </c>
      <c r="B21" s="239">
        <v>250</v>
      </c>
      <c r="C21" s="234">
        <v>344</v>
      </c>
      <c r="D21" s="235">
        <f t="shared" si="0"/>
        <v>1.376</v>
      </c>
      <c r="E21" s="234">
        <v>1016</v>
      </c>
      <c r="F21" s="234">
        <f t="shared" si="1"/>
        <v>-672</v>
      </c>
      <c r="G21" s="236">
        <f t="shared" si="2"/>
        <v>-0.6614173228346456</v>
      </c>
    </row>
    <row r="22" spans="1:7" ht="19.5" customHeight="1">
      <c r="A22" s="241" t="s">
        <v>103</v>
      </c>
      <c r="B22" s="239"/>
      <c r="C22" s="234">
        <v>61</v>
      </c>
      <c r="D22" s="235"/>
      <c r="E22" s="234">
        <v>309</v>
      </c>
      <c r="F22" s="234">
        <f t="shared" si="1"/>
        <v>-248</v>
      </c>
      <c r="G22" s="236">
        <f t="shared" si="2"/>
        <v>-0.8025889967637541</v>
      </c>
    </row>
    <row r="23" spans="1:7" ht="19.5" customHeight="1">
      <c r="A23" s="241" t="s">
        <v>104</v>
      </c>
      <c r="B23" s="239"/>
      <c r="C23" s="234"/>
      <c r="D23" s="235"/>
      <c r="E23" s="234"/>
      <c r="F23" s="234">
        <f t="shared" si="1"/>
        <v>0</v>
      </c>
      <c r="G23" s="236"/>
    </row>
    <row r="24" spans="1:7" ht="19.5" customHeight="1">
      <c r="A24" s="241" t="s">
        <v>105</v>
      </c>
      <c r="B24" s="239"/>
      <c r="C24" s="234"/>
      <c r="D24" s="235"/>
      <c r="E24" s="234"/>
      <c r="F24" s="234"/>
      <c r="G24" s="236"/>
    </row>
    <row r="25" spans="1:7" ht="19.5" customHeight="1">
      <c r="A25" s="241" t="s">
        <v>106</v>
      </c>
      <c r="B25" s="242"/>
      <c r="C25" s="234">
        <v>2</v>
      </c>
      <c r="D25" s="235"/>
      <c r="E25" s="234">
        <v>25</v>
      </c>
      <c r="F25" s="234">
        <f>C25-E25</f>
        <v>-23</v>
      </c>
      <c r="G25" s="236">
        <f>(C25/E25-1)</f>
        <v>-0.92</v>
      </c>
    </row>
    <row r="26" spans="1:7" ht="19.5" customHeight="1">
      <c r="A26" s="241" t="s">
        <v>107</v>
      </c>
      <c r="B26" s="242">
        <v>1165</v>
      </c>
      <c r="C26" s="234">
        <v>890</v>
      </c>
      <c r="D26" s="235">
        <f>C26/B26</f>
        <v>0.7639484978540773</v>
      </c>
      <c r="E26" s="234">
        <v>1396</v>
      </c>
      <c r="F26" s="234">
        <f>C26-E26</f>
        <v>-506</v>
      </c>
      <c r="G26" s="236">
        <f>(C26/E26-1)</f>
        <v>-0.3624641833810889</v>
      </c>
    </row>
    <row r="27" spans="1:7" ht="19.5" customHeight="1">
      <c r="A27" s="241" t="s">
        <v>108</v>
      </c>
      <c r="B27" s="242">
        <v>88</v>
      </c>
      <c r="C27" s="243">
        <v>153</v>
      </c>
      <c r="D27" s="235">
        <f>C27/B27</f>
        <v>1.7386363636363635</v>
      </c>
      <c r="E27" s="243">
        <v>132</v>
      </c>
      <c r="F27" s="234">
        <f>C27-E27</f>
        <v>21</v>
      </c>
      <c r="G27" s="236">
        <f>(C27/E27-1)</f>
        <v>0.15909090909090917</v>
      </c>
    </row>
    <row r="28" spans="1:7" ht="19.5" customHeight="1">
      <c r="A28" s="241" t="s">
        <v>109</v>
      </c>
      <c r="B28" s="242"/>
      <c r="C28" s="243">
        <v>243</v>
      </c>
      <c r="D28" s="235"/>
      <c r="E28" s="243">
        <v>162</v>
      </c>
      <c r="F28" s="234">
        <f>C28-E28</f>
        <v>81</v>
      </c>
      <c r="G28" s="236">
        <f>(C28/E28-1)</f>
        <v>0.5</v>
      </c>
    </row>
    <row r="29" spans="1:7" ht="19.5" customHeight="1">
      <c r="A29" s="241" t="s">
        <v>110</v>
      </c>
      <c r="B29" s="242">
        <v>1115</v>
      </c>
      <c r="C29" s="243"/>
      <c r="D29" s="235">
        <f>C29/B29</f>
        <v>0</v>
      </c>
      <c r="E29" s="243">
        <v>18</v>
      </c>
      <c r="F29" s="234">
        <f>C29-E29</f>
        <v>-18</v>
      </c>
      <c r="G29" s="236">
        <f>(C29/E29-1)</f>
        <v>-1</v>
      </c>
    </row>
  </sheetData>
  <sheetProtection/>
  <mergeCells count="3">
    <mergeCell ref="A2:G2"/>
    <mergeCell ref="F4:G4"/>
    <mergeCell ref="A5:A6"/>
  </mergeCells>
  <printOptions horizontalCentered="1"/>
  <pageMargins left="0.31" right="0.31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H26" sqref="H26"/>
    </sheetView>
  </sheetViews>
  <sheetFormatPr defaultColWidth="9.00390625" defaultRowHeight="14.25"/>
  <cols>
    <col min="1" max="1" width="36.50390625" style="124" customWidth="1"/>
    <col min="2" max="2" width="11.00390625" style="124" customWidth="1"/>
    <col min="3" max="3" width="30.625" style="124" customWidth="1"/>
    <col min="4" max="4" width="10.625" style="124" customWidth="1"/>
  </cols>
  <sheetData>
    <row r="1" spans="1:4" ht="14.25">
      <c r="A1" s="210" t="s">
        <v>111</v>
      </c>
      <c r="B1" s="210"/>
      <c r="C1" s="210"/>
      <c r="D1" s="210"/>
    </row>
    <row r="2" spans="1:4" ht="20.25">
      <c r="A2" s="211" t="s">
        <v>112</v>
      </c>
      <c r="B2" s="211"/>
      <c r="C2" s="211"/>
      <c r="D2" s="211"/>
    </row>
    <row r="3" spans="1:4" ht="27" customHeight="1">
      <c r="A3" s="180" t="s">
        <v>113</v>
      </c>
      <c r="B3" s="180"/>
      <c r="C3" s="180"/>
      <c r="D3" s="180"/>
    </row>
    <row r="4" spans="1:4" ht="22.5" customHeight="1">
      <c r="A4" s="181" t="s">
        <v>114</v>
      </c>
      <c r="B4" s="181" t="s">
        <v>115</v>
      </c>
      <c r="C4" s="181" t="s">
        <v>114</v>
      </c>
      <c r="D4" s="181" t="s">
        <v>115</v>
      </c>
    </row>
    <row r="5" spans="1:4" ht="21.75" customHeight="1">
      <c r="A5" s="183" t="s">
        <v>116</v>
      </c>
      <c r="B5" s="184">
        <v>13127</v>
      </c>
      <c r="C5" s="183" t="s">
        <v>117</v>
      </c>
      <c r="D5" s="184">
        <v>64811</v>
      </c>
    </row>
    <row r="6" spans="1:4" ht="21.75" customHeight="1">
      <c r="A6" s="183" t="s">
        <v>118</v>
      </c>
      <c r="B6" s="184">
        <v>53334</v>
      </c>
      <c r="C6" s="183"/>
      <c r="D6" s="184"/>
    </row>
    <row r="7" spans="1:4" ht="21.75" customHeight="1">
      <c r="A7" s="186" t="s">
        <v>119</v>
      </c>
      <c r="B7" s="185">
        <v>108</v>
      </c>
      <c r="C7" s="183" t="s">
        <v>120</v>
      </c>
      <c r="D7" s="185">
        <v>3050</v>
      </c>
    </row>
    <row r="8" spans="1:4" ht="21.75" customHeight="1">
      <c r="A8" s="186" t="s">
        <v>121</v>
      </c>
      <c r="B8" s="185">
        <v>297</v>
      </c>
      <c r="C8" s="186"/>
      <c r="D8" s="185"/>
    </row>
    <row r="9" spans="1:4" ht="21.75" customHeight="1">
      <c r="A9" s="186" t="s">
        <v>122</v>
      </c>
      <c r="B9" s="185">
        <v>841</v>
      </c>
      <c r="C9" s="183" t="s">
        <v>123</v>
      </c>
      <c r="D9" s="185">
        <v>208</v>
      </c>
    </row>
    <row r="10" spans="1:4" ht="21.75" customHeight="1">
      <c r="A10" s="186" t="s">
        <v>124</v>
      </c>
      <c r="B10" s="185">
        <v>413</v>
      </c>
      <c r="C10" s="186"/>
      <c r="D10" s="185"/>
    </row>
    <row r="11" spans="1:4" ht="21.75" customHeight="1">
      <c r="A11" s="186" t="s">
        <v>125</v>
      </c>
      <c r="B11" s="185">
        <v>9266</v>
      </c>
      <c r="C11" s="183" t="s">
        <v>126</v>
      </c>
      <c r="D11" s="184">
        <v>3980</v>
      </c>
    </row>
    <row r="12" spans="1:4" ht="21.75" customHeight="1">
      <c r="A12" s="186" t="s">
        <v>127</v>
      </c>
      <c r="B12" s="185">
        <v>2860</v>
      </c>
      <c r="C12" s="186"/>
      <c r="D12" s="185"/>
    </row>
    <row r="13" spans="1:4" ht="21.75" customHeight="1">
      <c r="A13" s="186" t="s">
        <v>128</v>
      </c>
      <c r="B13" s="185">
        <v>9953</v>
      </c>
      <c r="C13" s="183" t="s">
        <v>129</v>
      </c>
      <c r="D13" s="184">
        <v>5790</v>
      </c>
    </row>
    <row r="14" spans="1:4" ht="21.75" customHeight="1">
      <c r="A14" s="186" t="s">
        <v>130</v>
      </c>
      <c r="B14" s="185">
        <v>61</v>
      </c>
      <c r="C14" s="186"/>
      <c r="D14" s="185"/>
    </row>
    <row r="15" spans="1:4" ht="21.75" customHeight="1">
      <c r="A15" s="186" t="s">
        <v>131</v>
      </c>
      <c r="B15" s="185">
        <v>1300</v>
      </c>
      <c r="C15" s="186"/>
      <c r="D15" s="185"/>
    </row>
    <row r="16" spans="1:4" ht="21.75" customHeight="1">
      <c r="A16" s="186" t="s">
        <v>132</v>
      </c>
      <c r="B16" s="185">
        <v>928</v>
      </c>
      <c r="C16" s="186"/>
      <c r="D16" s="185"/>
    </row>
    <row r="17" spans="1:4" ht="21.75" customHeight="1">
      <c r="A17" s="186" t="s">
        <v>133</v>
      </c>
      <c r="B17" s="185">
        <v>2264</v>
      </c>
      <c r="C17" s="186"/>
      <c r="D17" s="185"/>
    </row>
    <row r="18" spans="1:4" ht="21.75" customHeight="1">
      <c r="A18" s="186" t="s">
        <v>134</v>
      </c>
      <c r="B18" s="185">
        <v>756</v>
      </c>
      <c r="C18" s="186"/>
      <c r="D18" s="185"/>
    </row>
    <row r="19" spans="1:4" ht="21.75" customHeight="1">
      <c r="A19" s="186" t="s">
        <v>135</v>
      </c>
      <c r="B19" s="185">
        <v>1405</v>
      </c>
      <c r="C19" s="186"/>
      <c r="D19" s="185"/>
    </row>
    <row r="20" spans="1:4" ht="21.75" customHeight="1">
      <c r="A20" s="186" t="s">
        <v>136</v>
      </c>
      <c r="B20" s="185">
        <v>639</v>
      </c>
      <c r="C20" s="186"/>
      <c r="D20" s="185"/>
    </row>
    <row r="21" spans="1:4" ht="21.75" customHeight="1">
      <c r="A21" s="186" t="s">
        <v>137</v>
      </c>
      <c r="B21" s="185">
        <v>7309</v>
      </c>
      <c r="C21" s="186"/>
      <c r="D21" s="185"/>
    </row>
    <row r="22" spans="1:4" ht="21.75" customHeight="1">
      <c r="A22" s="186" t="s">
        <v>138</v>
      </c>
      <c r="B22" s="184">
        <v>14934</v>
      </c>
      <c r="C22" s="183"/>
      <c r="D22" s="184"/>
    </row>
    <row r="23" spans="1:4" ht="21.75" customHeight="1">
      <c r="A23" s="183" t="s">
        <v>139</v>
      </c>
      <c r="B23" s="184"/>
      <c r="D23" s="184"/>
    </row>
    <row r="24" spans="1:4" ht="21.75" customHeight="1">
      <c r="A24" s="183" t="s">
        <v>140</v>
      </c>
      <c r="B24" s="184">
        <v>1138</v>
      </c>
      <c r="C24" s="183"/>
      <c r="D24" s="184"/>
    </row>
    <row r="25" spans="1:4" ht="21.75" customHeight="1">
      <c r="A25" s="183" t="s">
        <v>141</v>
      </c>
      <c r="B25" s="184">
        <v>4108</v>
      </c>
      <c r="C25" s="183"/>
      <c r="D25" s="184"/>
    </row>
    <row r="26" spans="1:4" ht="21.75" customHeight="1">
      <c r="A26" s="183" t="s">
        <v>142</v>
      </c>
      <c r="B26" s="184">
        <v>0</v>
      </c>
      <c r="C26" s="183"/>
      <c r="D26" s="184"/>
    </row>
    <row r="27" spans="1:4" ht="21.75" customHeight="1">
      <c r="A27" s="183" t="s">
        <v>143</v>
      </c>
      <c r="B27" s="184">
        <v>6132</v>
      </c>
      <c r="C27" s="186"/>
      <c r="D27" s="184"/>
    </row>
    <row r="28" spans="1:4" ht="21.75" customHeight="1">
      <c r="A28" s="186"/>
      <c r="B28" s="184"/>
      <c r="C28" s="183"/>
      <c r="D28" s="184"/>
    </row>
    <row r="29" spans="1:4" ht="21.75" customHeight="1">
      <c r="A29" s="186"/>
      <c r="B29" s="184"/>
      <c r="C29" s="183"/>
      <c r="D29" s="184"/>
    </row>
    <row r="30" spans="1:4" ht="21.75" customHeight="1">
      <c r="A30" s="181" t="s">
        <v>144</v>
      </c>
      <c r="B30" s="184">
        <f>B27+B26+B25+B24+B23+B6+B5</f>
        <v>77839</v>
      </c>
      <c r="C30" s="181" t="s">
        <v>145</v>
      </c>
      <c r="D30" s="184">
        <f>SUM(D5:D29)</f>
        <v>77839</v>
      </c>
    </row>
    <row r="39" spans="1:4" ht="14.25">
      <c r="A39" s="212"/>
      <c r="B39" s="212"/>
      <c r="C39" s="212"/>
      <c r="D39" s="212"/>
    </row>
  </sheetData>
  <sheetProtection/>
  <mergeCells count="2">
    <mergeCell ref="A2:D2"/>
    <mergeCell ref="A3:D3"/>
  </mergeCells>
  <printOptions horizontalCentered="1"/>
  <pageMargins left="0.31" right="0.31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9" sqref="A19"/>
    </sheetView>
  </sheetViews>
  <sheetFormatPr defaultColWidth="9.00390625" defaultRowHeight="14.25"/>
  <cols>
    <col min="1" max="1" width="33.50390625" style="0" customWidth="1"/>
    <col min="2" max="2" width="9.00390625" style="1" customWidth="1"/>
    <col min="3" max="3" width="29.25390625" style="0" customWidth="1"/>
  </cols>
  <sheetData>
    <row r="1" spans="1:4" ht="14.25">
      <c r="A1" s="188" t="s">
        <v>146</v>
      </c>
      <c r="B1" s="189"/>
      <c r="C1" s="188"/>
      <c r="D1" s="188"/>
    </row>
    <row r="2" spans="1:4" ht="22.5">
      <c r="A2" s="190" t="s">
        <v>147</v>
      </c>
      <c r="B2" s="190"/>
      <c r="C2" s="190"/>
      <c r="D2" s="190"/>
    </row>
    <row r="3" spans="1:4" ht="20.25">
      <c r="A3" s="191"/>
      <c r="B3" s="192"/>
      <c r="C3" s="191"/>
      <c r="D3" s="191"/>
    </row>
    <row r="4" spans="1:4" ht="21" customHeight="1">
      <c r="A4" s="193"/>
      <c r="B4" s="193"/>
      <c r="C4" s="194" t="s">
        <v>113</v>
      </c>
      <c r="D4" s="194"/>
    </row>
    <row r="5" spans="1:4" ht="26.25" customHeight="1">
      <c r="A5" s="195" t="s">
        <v>148</v>
      </c>
      <c r="B5" s="195" t="s">
        <v>115</v>
      </c>
      <c r="C5" s="195" t="s">
        <v>148</v>
      </c>
      <c r="D5" s="195" t="s">
        <v>115</v>
      </c>
    </row>
    <row r="6" spans="1:4" ht="26.25" customHeight="1">
      <c r="A6" s="196" t="s">
        <v>149</v>
      </c>
      <c r="B6" s="197"/>
      <c r="C6" s="198" t="s">
        <v>150</v>
      </c>
      <c r="D6" s="199">
        <f>SUM(D7:D16)</f>
        <v>1597</v>
      </c>
    </row>
    <row r="7" spans="1:4" ht="26.25" customHeight="1">
      <c r="A7" s="200" t="s">
        <v>151</v>
      </c>
      <c r="B7" s="201"/>
      <c r="C7" s="202" t="s">
        <v>152</v>
      </c>
      <c r="D7" s="203"/>
    </row>
    <row r="8" spans="1:4" ht="26.25" customHeight="1">
      <c r="A8" s="204" t="s">
        <v>153</v>
      </c>
      <c r="B8" s="201"/>
      <c r="C8" s="202" t="s">
        <v>154</v>
      </c>
      <c r="D8" s="203"/>
    </row>
    <row r="9" spans="1:4" ht="26.25" customHeight="1">
      <c r="A9" s="205" t="s">
        <v>155</v>
      </c>
      <c r="B9" s="201"/>
      <c r="C9" s="202" t="s">
        <v>156</v>
      </c>
      <c r="D9" s="203">
        <v>376</v>
      </c>
    </row>
    <row r="10" spans="1:4" ht="26.25" customHeight="1">
      <c r="A10" s="205" t="s">
        <v>157</v>
      </c>
      <c r="B10" s="201"/>
      <c r="C10" s="202" t="s">
        <v>158</v>
      </c>
      <c r="D10" s="203"/>
    </row>
    <row r="11" spans="1:4" ht="26.25" customHeight="1">
      <c r="A11" s="206" t="s">
        <v>159</v>
      </c>
      <c r="B11" s="201"/>
      <c r="C11" s="202" t="s">
        <v>160</v>
      </c>
      <c r="D11" s="203">
        <v>787</v>
      </c>
    </row>
    <row r="12" spans="1:4" ht="26.25" customHeight="1">
      <c r="A12" s="204" t="s">
        <v>161</v>
      </c>
      <c r="B12" s="201"/>
      <c r="C12" s="202" t="s">
        <v>162</v>
      </c>
      <c r="D12" s="203">
        <v>53</v>
      </c>
    </row>
    <row r="13" spans="1:4" ht="26.25" customHeight="1">
      <c r="A13" s="205" t="s">
        <v>163</v>
      </c>
      <c r="B13" s="201"/>
      <c r="C13" s="202" t="s">
        <v>164</v>
      </c>
      <c r="D13" s="203"/>
    </row>
    <row r="14" spans="1:4" ht="26.25" customHeight="1">
      <c r="A14" s="205" t="s">
        <v>165</v>
      </c>
      <c r="B14" s="201"/>
      <c r="C14" s="202" t="s">
        <v>166</v>
      </c>
      <c r="D14" s="203"/>
    </row>
    <row r="15" spans="1:4" ht="26.25" customHeight="1">
      <c r="A15" s="207"/>
      <c r="B15" s="202"/>
      <c r="C15" s="202" t="s">
        <v>167</v>
      </c>
      <c r="D15" s="201"/>
    </row>
    <row r="16" spans="1:4" ht="26.25" customHeight="1">
      <c r="A16" s="208"/>
      <c r="B16" s="201"/>
      <c r="C16" s="202" t="s">
        <v>168</v>
      </c>
      <c r="D16" s="201">
        <v>381</v>
      </c>
    </row>
    <row r="17" spans="1:4" ht="26.25" customHeight="1">
      <c r="A17" s="208"/>
      <c r="B17" s="201"/>
      <c r="C17" s="202"/>
      <c r="D17" s="201"/>
    </row>
    <row r="18" spans="1:4" ht="26.25" customHeight="1">
      <c r="A18" s="196" t="s">
        <v>118</v>
      </c>
      <c r="B18" s="201">
        <v>1405</v>
      </c>
      <c r="C18" s="198" t="s">
        <v>120</v>
      </c>
      <c r="D18" s="201">
        <v>1</v>
      </c>
    </row>
    <row r="19" spans="1:4" ht="26.25" customHeight="1">
      <c r="A19" s="196" t="s">
        <v>169</v>
      </c>
      <c r="B19" s="201">
        <v>1000</v>
      </c>
      <c r="C19" s="198" t="s">
        <v>170</v>
      </c>
      <c r="D19" s="201"/>
    </row>
    <row r="20" spans="1:4" ht="26.25" customHeight="1">
      <c r="A20" s="196" t="s">
        <v>171</v>
      </c>
      <c r="B20" s="201"/>
      <c r="C20" s="198" t="s">
        <v>172</v>
      </c>
      <c r="D20" s="201">
        <v>1000</v>
      </c>
    </row>
    <row r="21" spans="1:4" ht="26.25" customHeight="1">
      <c r="A21" s="196" t="s">
        <v>173</v>
      </c>
      <c r="B21" s="201">
        <v>603</v>
      </c>
      <c r="C21" s="209" t="s">
        <v>174</v>
      </c>
      <c r="D21" s="201">
        <v>410</v>
      </c>
    </row>
    <row r="22" spans="1:4" ht="26.25" customHeight="1">
      <c r="A22" s="196" t="s">
        <v>175</v>
      </c>
      <c r="B22" s="201">
        <f>B18+B19+B21</f>
        <v>3008</v>
      </c>
      <c r="C22" s="209" t="s">
        <v>176</v>
      </c>
      <c r="D22" s="197">
        <f>D6+D18+D20+D21</f>
        <v>3008</v>
      </c>
    </row>
  </sheetData>
  <sheetProtection/>
  <mergeCells count="2">
    <mergeCell ref="A2:D2"/>
    <mergeCell ref="C4:D4"/>
  </mergeCells>
  <printOptions horizontalCentered="1"/>
  <pageMargins left="0.51" right="0.5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C16" sqref="C16"/>
    </sheetView>
  </sheetViews>
  <sheetFormatPr defaultColWidth="9.00390625" defaultRowHeight="14.25"/>
  <cols>
    <col min="1" max="1" width="25.625" style="0" customWidth="1"/>
    <col min="2" max="10" width="9.875" style="0" customWidth="1"/>
  </cols>
  <sheetData>
    <row r="1" ht="24.75" customHeight="1">
      <c r="A1" s="1" t="s">
        <v>177</v>
      </c>
    </row>
    <row r="2" spans="1:10" s="124" customFormat="1" ht="22.5">
      <c r="A2" s="179" t="s">
        <v>178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s="124" customFormat="1" ht="14.25">
      <c r="A3" s="180"/>
      <c r="B3" s="180"/>
      <c r="C3" s="180"/>
      <c r="D3" s="180"/>
      <c r="E3" s="180"/>
      <c r="F3" s="180"/>
      <c r="G3" s="180"/>
      <c r="H3" s="180"/>
      <c r="I3" s="180"/>
      <c r="J3" s="180"/>
    </row>
    <row r="4" spans="1:10" s="124" customFormat="1" ht="14.25">
      <c r="A4" s="180" t="s">
        <v>113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10" s="124" customFormat="1" ht="54" customHeight="1">
      <c r="A5" s="181" t="s">
        <v>148</v>
      </c>
      <c r="B5" s="182" t="s">
        <v>179</v>
      </c>
      <c r="C5" s="182" t="s">
        <v>180</v>
      </c>
      <c r="D5" s="182" t="s">
        <v>181</v>
      </c>
      <c r="E5" s="182" t="s">
        <v>182</v>
      </c>
      <c r="F5" s="182" t="s">
        <v>183</v>
      </c>
      <c r="G5" s="182" t="s">
        <v>184</v>
      </c>
      <c r="H5" s="182" t="s">
        <v>185</v>
      </c>
      <c r="I5" s="182" t="s">
        <v>186</v>
      </c>
      <c r="J5" s="182" t="s">
        <v>187</v>
      </c>
    </row>
    <row r="6" spans="1:10" s="124" customFormat="1" ht="22.5" customHeight="1">
      <c r="A6" s="183" t="s">
        <v>188</v>
      </c>
      <c r="B6" s="184">
        <f aca="true" t="shared" si="0" ref="B6:B20">SUM(C6:J6)</f>
        <v>26024</v>
      </c>
      <c r="C6" s="185">
        <v>6954</v>
      </c>
      <c r="D6" s="185">
        <v>5189</v>
      </c>
      <c r="E6" s="185">
        <v>6299</v>
      </c>
      <c r="F6" s="185">
        <v>2392</v>
      </c>
      <c r="G6" s="185">
        <v>4845</v>
      </c>
      <c r="H6" s="185"/>
      <c r="I6" s="185">
        <v>256</v>
      </c>
      <c r="J6" s="185">
        <v>89</v>
      </c>
    </row>
    <row r="7" spans="1:10" s="124" customFormat="1" ht="22.5" customHeight="1">
      <c r="A7" s="186" t="s">
        <v>189</v>
      </c>
      <c r="B7" s="184">
        <f t="shared" si="0"/>
        <v>20486</v>
      </c>
      <c r="C7" s="185">
        <v>6756</v>
      </c>
      <c r="D7" s="185">
        <v>4011</v>
      </c>
      <c r="E7" s="185">
        <v>6009</v>
      </c>
      <c r="F7" s="185">
        <v>2276</v>
      </c>
      <c r="G7" s="185">
        <v>1282</v>
      </c>
      <c r="H7" s="185"/>
      <c r="I7" s="185">
        <v>64</v>
      </c>
      <c r="J7" s="185">
        <v>88</v>
      </c>
    </row>
    <row r="8" spans="1:10" s="124" customFormat="1" ht="22.5" customHeight="1">
      <c r="A8" s="186" t="s">
        <v>190</v>
      </c>
      <c r="B8" s="184">
        <f t="shared" si="0"/>
        <v>293</v>
      </c>
      <c r="C8" s="185">
        <v>104</v>
      </c>
      <c r="D8" s="185">
        <v>80</v>
      </c>
      <c r="E8" s="185">
        <v>8</v>
      </c>
      <c r="F8" s="185">
        <v>32</v>
      </c>
      <c r="G8" s="185">
        <v>67</v>
      </c>
      <c r="H8" s="185"/>
      <c r="I8" s="185">
        <v>2</v>
      </c>
      <c r="J8" s="185"/>
    </row>
    <row r="9" spans="1:10" s="124" customFormat="1" ht="22.5" customHeight="1">
      <c r="A9" s="186" t="s">
        <v>191</v>
      </c>
      <c r="B9" s="184">
        <f t="shared" si="0"/>
        <v>4909</v>
      </c>
      <c r="C9" s="185">
        <v>46</v>
      </c>
      <c r="D9" s="185">
        <v>1085</v>
      </c>
      <c r="E9" s="185">
        <v>282</v>
      </c>
      <c r="F9" s="185"/>
      <c r="G9" s="185">
        <v>3496</v>
      </c>
      <c r="H9" s="185"/>
      <c r="I9" s="185"/>
      <c r="J9" s="185"/>
    </row>
    <row r="10" spans="1:10" s="124" customFormat="1" ht="22.5" customHeight="1">
      <c r="A10" s="186" t="s">
        <v>192</v>
      </c>
      <c r="B10" s="184"/>
      <c r="C10" s="185"/>
      <c r="D10" s="185"/>
      <c r="E10" s="185"/>
      <c r="F10" s="185"/>
      <c r="G10" s="185"/>
      <c r="H10" s="185"/>
      <c r="I10" s="185"/>
      <c r="J10" s="185"/>
    </row>
    <row r="11" spans="1:10" s="124" customFormat="1" ht="22.5" customHeight="1">
      <c r="A11" s="186" t="s">
        <v>193</v>
      </c>
      <c r="B11" s="184">
        <f t="shared" si="0"/>
        <v>142</v>
      </c>
      <c r="C11" s="185">
        <v>48</v>
      </c>
      <c r="D11" s="185">
        <v>10</v>
      </c>
      <c r="E11" s="185"/>
      <c r="F11" s="185">
        <v>84</v>
      </c>
      <c r="G11" s="185"/>
      <c r="H11" s="185"/>
      <c r="I11" s="185"/>
      <c r="J11" s="185"/>
    </row>
    <row r="12" spans="1:10" s="124" customFormat="1" ht="22.5" customHeight="1">
      <c r="A12" s="186" t="s">
        <v>194</v>
      </c>
      <c r="B12" s="184">
        <f t="shared" si="0"/>
        <v>4</v>
      </c>
      <c r="C12" s="185"/>
      <c r="D12" s="185">
        <v>3</v>
      </c>
      <c r="E12" s="185"/>
      <c r="F12" s="185"/>
      <c r="G12" s="185"/>
      <c r="H12" s="185"/>
      <c r="I12" s="185">
        <v>1</v>
      </c>
      <c r="J12" s="185"/>
    </row>
    <row r="13" spans="1:10" s="124" customFormat="1" ht="22.5" customHeight="1">
      <c r="A13" s="186" t="s">
        <v>195</v>
      </c>
      <c r="B13" s="187"/>
      <c r="C13" s="185"/>
      <c r="D13" s="185"/>
      <c r="E13" s="185"/>
      <c r="F13" s="185"/>
      <c r="G13" s="185"/>
      <c r="H13" s="185"/>
      <c r="I13" s="185"/>
      <c r="J13" s="185"/>
    </row>
    <row r="14" spans="1:10" s="124" customFormat="1" ht="22.5" customHeight="1">
      <c r="A14" s="183" t="s">
        <v>196</v>
      </c>
      <c r="B14" s="184">
        <f t="shared" si="0"/>
        <v>19992</v>
      </c>
      <c r="C14" s="185">
        <v>5173</v>
      </c>
      <c r="D14" s="185">
        <v>2797</v>
      </c>
      <c r="E14" s="185">
        <v>6284</v>
      </c>
      <c r="F14" s="185">
        <v>1204</v>
      </c>
      <c r="G14" s="185">
        <v>4352</v>
      </c>
      <c r="H14" s="185"/>
      <c r="I14" s="185">
        <v>93</v>
      </c>
      <c r="J14" s="185">
        <v>89</v>
      </c>
    </row>
    <row r="15" spans="1:10" s="124" customFormat="1" ht="22.5" customHeight="1">
      <c r="A15" s="186" t="s">
        <v>197</v>
      </c>
      <c r="B15" s="184">
        <f t="shared" si="0"/>
        <v>19973</v>
      </c>
      <c r="C15" s="185">
        <v>5173</v>
      </c>
      <c r="D15" s="185">
        <v>2783</v>
      </c>
      <c r="E15" s="185">
        <v>6284</v>
      </c>
      <c r="F15" s="185">
        <v>1204</v>
      </c>
      <c r="G15" s="185">
        <v>4352</v>
      </c>
      <c r="H15" s="185"/>
      <c r="I15" s="185">
        <v>88</v>
      </c>
      <c r="J15" s="185">
        <v>89</v>
      </c>
    </row>
    <row r="16" spans="1:10" s="124" customFormat="1" ht="22.5" customHeight="1">
      <c r="A16" s="186" t="s">
        <v>198</v>
      </c>
      <c r="B16" s="184"/>
      <c r="C16" s="185"/>
      <c r="D16" s="185"/>
      <c r="E16" s="185"/>
      <c r="F16" s="185"/>
      <c r="G16" s="185"/>
      <c r="H16" s="185"/>
      <c r="I16" s="185"/>
      <c r="J16" s="185"/>
    </row>
    <row r="17" spans="1:10" s="124" customFormat="1" ht="22.5" customHeight="1">
      <c r="A17" s="186" t="s">
        <v>199</v>
      </c>
      <c r="B17" s="184">
        <f t="shared" si="0"/>
        <v>14</v>
      </c>
      <c r="C17" s="185"/>
      <c r="D17" s="185">
        <v>14</v>
      </c>
      <c r="E17" s="185"/>
      <c r="F17" s="185"/>
      <c r="G17" s="185"/>
      <c r="H17" s="185"/>
      <c r="I17" s="185"/>
      <c r="J17" s="185"/>
    </row>
    <row r="18" spans="1:10" s="124" customFormat="1" ht="22.5" customHeight="1">
      <c r="A18" s="186" t="s">
        <v>200</v>
      </c>
      <c r="B18" s="184"/>
      <c r="C18" s="185"/>
      <c r="D18" s="185"/>
      <c r="E18" s="185"/>
      <c r="F18" s="185"/>
      <c r="G18" s="185"/>
      <c r="H18" s="185"/>
      <c r="I18" s="185"/>
      <c r="J18" s="185"/>
    </row>
    <row r="19" spans="1:10" s="124" customFormat="1" ht="22.5" customHeight="1">
      <c r="A19" s="183" t="s">
        <v>201</v>
      </c>
      <c r="B19" s="184">
        <f t="shared" si="0"/>
        <v>6032</v>
      </c>
      <c r="C19" s="184">
        <f aca="true" t="shared" si="1" ref="C19:J19">SUM(C6)-SUM(C14)</f>
        <v>1781</v>
      </c>
      <c r="D19" s="184">
        <f t="shared" si="1"/>
        <v>2392</v>
      </c>
      <c r="E19" s="184">
        <f t="shared" si="1"/>
        <v>15</v>
      </c>
      <c r="F19" s="184">
        <f t="shared" si="1"/>
        <v>1188</v>
      </c>
      <c r="G19" s="184">
        <f t="shared" si="1"/>
        <v>493</v>
      </c>
      <c r="H19" s="184"/>
      <c r="I19" s="184">
        <f t="shared" si="1"/>
        <v>163</v>
      </c>
      <c r="J19" s="184">
        <f t="shared" si="1"/>
        <v>0</v>
      </c>
    </row>
    <row r="20" spans="1:10" s="124" customFormat="1" ht="22.5" customHeight="1">
      <c r="A20" s="183" t="s">
        <v>202</v>
      </c>
      <c r="B20" s="184">
        <f t="shared" si="0"/>
        <v>28497</v>
      </c>
      <c r="C20" s="185">
        <v>6001</v>
      </c>
      <c r="D20" s="185">
        <v>10956</v>
      </c>
      <c r="E20" s="185">
        <v>1027</v>
      </c>
      <c r="F20" s="185">
        <v>3742</v>
      </c>
      <c r="G20" s="185">
        <v>6088</v>
      </c>
      <c r="H20" s="185"/>
      <c r="I20" s="185">
        <v>621</v>
      </c>
      <c r="J20" s="185">
        <v>62</v>
      </c>
    </row>
  </sheetData>
  <sheetProtection/>
  <mergeCells count="3">
    <mergeCell ref="A2:J2"/>
    <mergeCell ref="A3:J3"/>
    <mergeCell ref="A4:J4"/>
  </mergeCells>
  <printOptions horizontalCentered="1"/>
  <pageMargins left="0.71" right="0.71" top="0.75" bottom="0.75" header="0.31" footer="0.31"/>
  <pageSetup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14" sqref="B14"/>
    </sheetView>
  </sheetViews>
  <sheetFormatPr defaultColWidth="9.00390625" defaultRowHeight="14.25"/>
  <cols>
    <col min="1" max="1" width="38.75390625" style="0" customWidth="1"/>
    <col min="2" max="2" width="29.625" style="0" customWidth="1"/>
  </cols>
  <sheetData>
    <row r="1" spans="1:2" ht="14.25">
      <c r="A1" s="112" t="s">
        <v>203</v>
      </c>
      <c r="B1" s="113"/>
    </row>
    <row r="2" spans="1:2" ht="45" customHeight="1">
      <c r="A2" s="176" t="s">
        <v>204</v>
      </c>
      <c r="B2" s="176"/>
    </row>
    <row r="3" spans="1:2" ht="29.25" customHeight="1">
      <c r="A3" s="112"/>
      <c r="B3" s="113" t="s">
        <v>113</v>
      </c>
    </row>
    <row r="4" spans="1:2" ht="45.75" customHeight="1">
      <c r="A4" s="117" t="s">
        <v>205</v>
      </c>
      <c r="B4" s="117" t="s">
        <v>206</v>
      </c>
    </row>
    <row r="5" spans="1:2" ht="45.75" customHeight="1">
      <c r="A5" s="177" t="s">
        <v>116</v>
      </c>
      <c r="B5" s="169">
        <v>13127</v>
      </c>
    </row>
    <row r="6" spans="1:2" ht="45.75" customHeight="1">
      <c r="A6" s="177" t="s">
        <v>118</v>
      </c>
      <c r="B6" s="169">
        <v>53334</v>
      </c>
    </row>
    <row r="7" spans="1:2" ht="45.75" customHeight="1">
      <c r="A7" s="177" t="s">
        <v>207</v>
      </c>
      <c r="B7" s="169">
        <v>818</v>
      </c>
    </row>
    <row r="8" spans="1:2" ht="45.75" customHeight="1">
      <c r="A8" s="177" t="s">
        <v>208</v>
      </c>
      <c r="B8" s="169">
        <v>37582</v>
      </c>
    </row>
    <row r="9" spans="1:2" ht="45.75" customHeight="1">
      <c r="A9" s="177" t="s">
        <v>209</v>
      </c>
      <c r="B9" s="169">
        <v>14934</v>
      </c>
    </row>
    <row r="10" spans="1:2" ht="45.75" customHeight="1">
      <c r="A10" s="177" t="s">
        <v>210</v>
      </c>
      <c r="B10" s="169">
        <v>6132</v>
      </c>
    </row>
    <row r="11" spans="1:2" ht="45.75" customHeight="1">
      <c r="A11" s="177" t="s">
        <v>140</v>
      </c>
      <c r="B11" s="169">
        <v>1138</v>
      </c>
    </row>
    <row r="12" spans="1:2" ht="45.75" customHeight="1">
      <c r="A12" s="177" t="s">
        <v>141</v>
      </c>
      <c r="B12" s="169">
        <v>4108</v>
      </c>
    </row>
    <row r="13" spans="1:2" ht="45.75" customHeight="1">
      <c r="A13" s="177" t="s">
        <v>142</v>
      </c>
      <c r="B13" s="169">
        <v>0</v>
      </c>
    </row>
    <row r="14" spans="1:2" ht="45.75" customHeight="1">
      <c r="A14" s="117" t="s">
        <v>211</v>
      </c>
      <c r="B14" s="178">
        <f>B5+B6+B10+B11+B12+B13</f>
        <v>77839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D8" sqref="D8"/>
    </sheetView>
  </sheetViews>
  <sheetFormatPr defaultColWidth="9.00390625" defaultRowHeight="14.25"/>
  <cols>
    <col min="1" max="1" width="32.50390625" style="0" customWidth="1"/>
    <col min="6" max="6" width="12.25390625" style="0" customWidth="1"/>
  </cols>
  <sheetData>
    <row r="1" spans="1:6" ht="15">
      <c r="A1" s="154" t="s">
        <v>212</v>
      </c>
      <c r="B1" s="155"/>
      <c r="C1" s="155"/>
      <c r="D1" s="155"/>
      <c r="E1" s="156"/>
      <c r="F1" s="156"/>
    </row>
    <row r="2" spans="1:6" ht="20.25">
      <c r="A2" s="157" t="s">
        <v>213</v>
      </c>
      <c r="B2" s="157"/>
      <c r="C2" s="157"/>
      <c r="D2" s="157"/>
      <c r="E2" s="157"/>
      <c r="F2" s="157"/>
    </row>
    <row r="3" spans="1:6" ht="24" customHeight="1">
      <c r="A3" s="154"/>
      <c r="B3" s="155"/>
      <c r="C3" s="155"/>
      <c r="D3" s="158"/>
      <c r="E3" s="158"/>
      <c r="F3" s="159" t="s">
        <v>214</v>
      </c>
    </row>
    <row r="4" spans="1:6" ht="27.75" customHeight="1">
      <c r="A4" s="160" t="s">
        <v>215</v>
      </c>
      <c r="B4" s="161" t="s">
        <v>216</v>
      </c>
      <c r="C4" s="160" t="s">
        <v>217</v>
      </c>
      <c r="D4" s="161" t="s">
        <v>218</v>
      </c>
      <c r="E4" s="162" t="s">
        <v>219</v>
      </c>
      <c r="F4" s="162" t="s">
        <v>220</v>
      </c>
    </row>
    <row r="5" spans="1:6" ht="27.75" customHeight="1">
      <c r="A5" s="160"/>
      <c r="B5" s="161"/>
      <c r="C5" s="160"/>
      <c r="D5" s="161"/>
      <c r="E5" s="163"/>
      <c r="F5" s="163"/>
    </row>
    <row r="6" spans="1:6" ht="27.75" customHeight="1">
      <c r="A6" s="164" t="s">
        <v>221</v>
      </c>
      <c r="B6" s="165">
        <f>SUM(B7:B18)</f>
        <v>10080</v>
      </c>
      <c r="C6" s="165">
        <f>SUM(C7:C18)</f>
        <v>8658</v>
      </c>
      <c r="D6" s="165">
        <f>SUM(D7:D18)</f>
        <v>7073</v>
      </c>
      <c r="E6" s="166">
        <f>C6/B6</f>
        <v>0.8589285714285714</v>
      </c>
      <c r="F6" s="166">
        <f>C6/D6</f>
        <v>1.2240916160045243</v>
      </c>
    </row>
    <row r="7" spans="1:6" ht="27.75" customHeight="1">
      <c r="A7" s="167" t="s">
        <v>222</v>
      </c>
      <c r="B7" s="168">
        <v>3585</v>
      </c>
      <c r="C7" s="169">
        <v>4172</v>
      </c>
      <c r="D7" s="169">
        <v>3105</v>
      </c>
      <c r="E7" s="170">
        <f aca="true" t="shared" si="0" ref="E7:E25">C7/B7</f>
        <v>1.1637377963737796</v>
      </c>
      <c r="F7" s="170">
        <f aca="true" t="shared" si="1" ref="F7:F25">C7/D7</f>
        <v>1.3436392914653785</v>
      </c>
    </row>
    <row r="8" spans="1:6" ht="27.75" customHeight="1">
      <c r="A8" s="167" t="s">
        <v>223</v>
      </c>
      <c r="B8" s="168"/>
      <c r="C8" s="169">
        <v>4</v>
      </c>
      <c r="D8" s="169">
        <v>98</v>
      </c>
      <c r="E8" s="170"/>
      <c r="F8" s="170">
        <f t="shared" si="1"/>
        <v>0.04081632653061224</v>
      </c>
    </row>
    <row r="9" spans="1:6" ht="27.75" customHeight="1">
      <c r="A9" s="167" t="s">
        <v>224</v>
      </c>
      <c r="B9" s="168">
        <v>885</v>
      </c>
      <c r="C9" s="169">
        <v>1085</v>
      </c>
      <c r="D9" s="169">
        <v>882</v>
      </c>
      <c r="E9" s="170">
        <f t="shared" si="0"/>
        <v>1.2259887005649717</v>
      </c>
      <c r="F9" s="170">
        <f t="shared" si="1"/>
        <v>1.2301587301587302</v>
      </c>
    </row>
    <row r="10" spans="1:6" ht="27.75" customHeight="1">
      <c r="A10" s="167" t="s">
        <v>225</v>
      </c>
      <c r="B10" s="168">
        <v>376</v>
      </c>
      <c r="C10" s="169">
        <v>550</v>
      </c>
      <c r="D10" s="169">
        <v>370</v>
      </c>
      <c r="E10" s="170">
        <f t="shared" si="0"/>
        <v>1.4627659574468086</v>
      </c>
      <c r="F10" s="170">
        <f t="shared" si="1"/>
        <v>1.4864864864864864</v>
      </c>
    </row>
    <row r="11" spans="1:6" ht="27.75" customHeight="1">
      <c r="A11" s="167" t="s">
        <v>226</v>
      </c>
      <c r="B11" s="168">
        <v>5</v>
      </c>
      <c r="C11" s="169">
        <v>4</v>
      </c>
      <c r="D11" s="169">
        <v>3</v>
      </c>
      <c r="E11" s="170">
        <f t="shared" si="0"/>
        <v>0.8</v>
      </c>
      <c r="F11" s="170">
        <f t="shared" si="1"/>
        <v>1.3333333333333333</v>
      </c>
    </row>
    <row r="12" spans="1:6" ht="27.75" customHeight="1">
      <c r="A12" s="167" t="s">
        <v>227</v>
      </c>
      <c r="B12" s="168">
        <v>491</v>
      </c>
      <c r="C12" s="169">
        <v>409</v>
      </c>
      <c r="D12" s="169">
        <v>364</v>
      </c>
      <c r="E12" s="170">
        <f t="shared" si="0"/>
        <v>0.8329938900203666</v>
      </c>
      <c r="F12" s="170">
        <f t="shared" si="1"/>
        <v>1.1236263736263736</v>
      </c>
    </row>
    <row r="13" spans="1:6" ht="27.75" customHeight="1">
      <c r="A13" s="167" t="s">
        <v>228</v>
      </c>
      <c r="B13" s="168">
        <v>420</v>
      </c>
      <c r="C13" s="169">
        <v>249</v>
      </c>
      <c r="D13" s="169">
        <v>312</v>
      </c>
      <c r="E13" s="170">
        <f t="shared" si="0"/>
        <v>0.5928571428571429</v>
      </c>
      <c r="F13" s="170">
        <f t="shared" si="1"/>
        <v>0.7980769230769231</v>
      </c>
    </row>
    <row r="14" spans="1:6" ht="27.75" customHeight="1">
      <c r="A14" s="167" t="s">
        <v>229</v>
      </c>
      <c r="B14" s="168">
        <v>218</v>
      </c>
      <c r="C14" s="169">
        <v>154</v>
      </c>
      <c r="D14" s="169">
        <v>162</v>
      </c>
      <c r="E14" s="170">
        <f t="shared" si="0"/>
        <v>0.7064220183486238</v>
      </c>
      <c r="F14" s="170">
        <f t="shared" si="1"/>
        <v>0.9506172839506173</v>
      </c>
    </row>
    <row r="15" spans="1:6" ht="27.75" customHeight="1">
      <c r="A15" s="167" t="s">
        <v>230</v>
      </c>
      <c r="B15" s="168">
        <v>412</v>
      </c>
      <c r="C15" s="169">
        <v>345</v>
      </c>
      <c r="D15" s="169">
        <v>356</v>
      </c>
      <c r="E15" s="170">
        <f t="shared" si="0"/>
        <v>0.837378640776699</v>
      </c>
      <c r="F15" s="170">
        <f t="shared" si="1"/>
        <v>0.9691011235955056</v>
      </c>
    </row>
    <row r="16" spans="1:6" ht="27.75" customHeight="1">
      <c r="A16" s="167" t="s">
        <v>231</v>
      </c>
      <c r="B16" s="168">
        <v>3360</v>
      </c>
      <c r="C16" s="169">
        <v>1390</v>
      </c>
      <c r="D16" s="169">
        <v>1177</v>
      </c>
      <c r="E16" s="170">
        <f t="shared" si="0"/>
        <v>0.41369047619047616</v>
      </c>
      <c r="F16" s="170">
        <f t="shared" si="1"/>
        <v>1.1809685641461343</v>
      </c>
    </row>
    <row r="17" spans="1:6" ht="27.75" customHeight="1">
      <c r="A17" s="167" t="s">
        <v>232</v>
      </c>
      <c r="B17" s="168">
        <v>295</v>
      </c>
      <c r="C17" s="169">
        <v>202</v>
      </c>
      <c r="D17" s="169">
        <v>219</v>
      </c>
      <c r="E17" s="170">
        <f t="shared" si="0"/>
        <v>0.6847457627118644</v>
      </c>
      <c r="F17" s="170">
        <f t="shared" si="1"/>
        <v>0.9223744292237442</v>
      </c>
    </row>
    <row r="18" spans="1:6" ht="27.75" customHeight="1">
      <c r="A18" s="167" t="s">
        <v>233</v>
      </c>
      <c r="B18" s="168">
        <v>33</v>
      </c>
      <c r="C18" s="169">
        <v>94</v>
      </c>
      <c r="D18" s="169">
        <v>25</v>
      </c>
      <c r="E18" s="170">
        <f t="shared" si="0"/>
        <v>2.8484848484848486</v>
      </c>
      <c r="F18" s="170">
        <f t="shared" si="1"/>
        <v>3.76</v>
      </c>
    </row>
    <row r="19" spans="1:6" ht="27.75" customHeight="1">
      <c r="A19" s="171" t="s">
        <v>234</v>
      </c>
      <c r="B19" s="172">
        <f>SUM(B20:B24)</f>
        <v>6720</v>
      </c>
      <c r="C19" s="173">
        <f>SUM(C20:C24)</f>
        <v>4469</v>
      </c>
      <c r="D19" s="173">
        <f>SUM(D20:D24)</f>
        <v>8421</v>
      </c>
      <c r="E19" s="170">
        <f t="shared" si="0"/>
        <v>0.6650297619047619</v>
      </c>
      <c r="F19" s="170">
        <f t="shared" si="1"/>
        <v>0.5306970668566678</v>
      </c>
    </row>
    <row r="20" spans="1:6" ht="27.75" customHeight="1">
      <c r="A20" s="167" t="s">
        <v>235</v>
      </c>
      <c r="B20" s="174">
        <v>578</v>
      </c>
      <c r="C20" s="169">
        <v>577</v>
      </c>
      <c r="D20" s="169">
        <v>504</v>
      </c>
      <c r="E20" s="170">
        <f t="shared" si="0"/>
        <v>0.9982698961937716</v>
      </c>
      <c r="F20" s="170">
        <f t="shared" si="1"/>
        <v>1.1448412698412698</v>
      </c>
    </row>
    <row r="21" spans="1:6" ht="27.75" customHeight="1">
      <c r="A21" s="167" t="s">
        <v>236</v>
      </c>
      <c r="B21" s="174">
        <v>5447</v>
      </c>
      <c r="C21" s="169">
        <v>3332</v>
      </c>
      <c r="D21" s="169">
        <v>7023</v>
      </c>
      <c r="E21" s="170">
        <f t="shared" si="0"/>
        <v>0.6117128694694327</v>
      </c>
      <c r="F21" s="170">
        <f t="shared" si="1"/>
        <v>0.4744411220276235</v>
      </c>
    </row>
    <row r="22" spans="1:6" ht="27.75" customHeight="1">
      <c r="A22" s="167" t="s">
        <v>237</v>
      </c>
      <c r="B22" s="174">
        <v>561</v>
      </c>
      <c r="C22" s="169">
        <v>434</v>
      </c>
      <c r="D22" s="169">
        <v>760</v>
      </c>
      <c r="E22" s="170">
        <f t="shared" si="0"/>
        <v>0.7736185383244206</v>
      </c>
      <c r="F22" s="170">
        <f t="shared" si="1"/>
        <v>0.5710526315789474</v>
      </c>
    </row>
    <row r="23" spans="1:6" ht="27.75" customHeight="1">
      <c r="A23" s="167" t="s">
        <v>238</v>
      </c>
      <c r="B23" s="174">
        <v>125</v>
      </c>
      <c r="C23" s="175">
        <v>126</v>
      </c>
      <c r="D23" s="175">
        <v>125</v>
      </c>
      <c r="E23" s="170">
        <f t="shared" si="0"/>
        <v>1.008</v>
      </c>
      <c r="F23" s="170">
        <f t="shared" si="1"/>
        <v>1.008</v>
      </c>
    </row>
    <row r="24" spans="1:6" ht="27.75" customHeight="1">
      <c r="A24" s="167" t="s">
        <v>239</v>
      </c>
      <c r="B24" s="174">
        <v>9</v>
      </c>
      <c r="C24" s="175">
        <v>0</v>
      </c>
      <c r="D24" s="175">
        <v>9</v>
      </c>
      <c r="E24" s="170">
        <f t="shared" si="0"/>
        <v>0</v>
      </c>
      <c r="F24" s="170">
        <f t="shared" si="1"/>
        <v>0</v>
      </c>
    </row>
    <row r="25" spans="1:6" ht="27.75" customHeight="1">
      <c r="A25" s="164" t="s">
        <v>240</v>
      </c>
      <c r="B25" s="172">
        <f>B19+B6</f>
        <v>16800</v>
      </c>
      <c r="C25" s="173">
        <f>C6+C19</f>
        <v>13127</v>
      </c>
      <c r="D25" s="173">
        <f>D6+D19</f>
        <v>15494</v>
      </c>
      <c r="E25" s="170">
        <f t="shared" si="0"/>
        <v>0.7813690476190476</v>
      </c>
      <c r="F25" s="170">
        <f t="shared" si="1"/>
        <v>0.8472311862656512</v>
      </c>
    </row>
  </sheetData>
  <sheetProtection/>
  <mergeCells count="8">
    <mergeCell ref="A2:F2"/>
    <mergeCell ref="D3:E3"/>
    <mergeCell ref="A4:A5"/>
    <mergeCell ref="B4:B5"/>
    <mergeCell ref="C4:C5"/>
    <mergeCell ref="D4:D5"/>
    <mergeCell ref="E4:E5"/>
    <mergeCell ref="F4:F5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E4" sqref="E4"/>
    </sheetView>
  </sheetViews>
  <sheetFormatPr defaultColWidth="9.00390625" defaultRowHeight="14.25"/>
  <cols>
    <col min="1" max="1" width="35.25390625" style="0" customWidth="1"/>
    <col min="2" max="2" width="32.125" style="0" customWidth="1"/>
  </cols>
  <sheetData>
    <row r="1" spans="1:2" ht="39" customHeight="1">
      <c r="A1" s="112" t="s">
        <v>241</v>
      </c>
      <c r="B1" s="113"/>
    </row>
    <row r="2" spans="1:2" ht="51.75" customHeight="1">
      <c r="A2" s="146" t="s">
        <v>242</v>
      </c>
      <c r="B2" s="146"/>
    </row>
    <row r="3" spans="1:2" ht="29.25" customHeight="1">
      <c r="A3" s="147"/>
      <c r="B3" s="148" t="s">
        <v>113</v>
      </c>
    </row>
    <row r="4" spans="1:2" ht="42" customHeight="1">
      <c r="A4" s="149" t="s">
        <v>243</v>
      </c>
      <c r="B4" s="150" t="s">
        <v>206</v>
      </c>
    </row>
    <row r="5" spans="1:2" ht="42" customHeight="1">
      <c r="A5" s="151" t="s">
        <v>117</v>
      </c>
      <c r="B5" s="152">
        <v>64811</v>
      </c>
    </row>
    <row r="6" spans="1:2" ht="42" customHeight="1">
      <c r="A6" s="151" t="s">
        <v>120</v>
      </c>
      <c r="B6" s="152">
        <v>3050</v>
      </c>
    </row>
    <row r="7" spans="1:2" ht="42" customHeight="1">
      <c r="A7" s="152" t="s">
        <v>244</v>
      </c>
      <c r="B7" s="152">
        <v>0</v>
      </c>
    </row>
    <row r="8" spans="1:2" ht="42" customHeight="1">
      <c r="A8" s="151" t="s">
        <v>245</v>
      </c>
      <c r="B8" s="152">
        <v>208</v>
      </c>
    </row>
    <row r="9" spans="1:2" ht="42" customHeight="1">
      <c r="A9" s="152" t="s">
        <v>246</v>
      </c>
      <c r="B9" s="152">
        <v>3980</v>
      </c>
    </row>
    <row r="10" spans="1:2" ht="42" customHeight="1">
      <c r="A10" s="152" t="s">
        <v>247</v>
      </c>
      <c r="B10" s="152">
        <v>5790</v>
      </c>
    </row>
    <row r="11" spans="1:2" ht="42" customHeight="1">
      <c r="A11" s="117" t="s">
        <v>248</v>
      </c>
      <c r="B11" s="153">
        <f>SUM(B5:B10)</f>
        <v>77839</v>
      </c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情殇</cp:lastModifiedBy>
  <cp:lastPrinted>2019-09-19T00:53:14Z</cp:lastPrinted>
  <dcterms:created xsi:type="dcterms:W3CDTF">2018-08-06T02:51:33Z</dcterms:created>
  <dcterms:modified xsi:type="dcterms:W3CDTF">2021-06-25T00:40:05Z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  <property fmtid="{D5CDD505-2E9C-101B-9397-08002B2CF9AE}" pid="4" name="I">
    <vt:lpwstr>E991B47B353E42C3A57FF02234442DD2</vt:lpwstr>
  </property>
</Properties>
</file>